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20250" windowHeight="9120" tabRatio="938" activeTab="0"/>
  </bookViews>
  <sheets>
    <sheet name="Таб 14 Субсидии 2015" sheetId="1" r:id="rId1"/>
  </sheets>
  <definedNames>
    <definedName name="_xlnm.Print_Titles" localSheetId="0">'Таб 14 Субсидии 2015'!$6:$7</definedName>
    <definedName name="_xlnm.Print_Area" localSheetId="0">'Таб 14 Субсидии 2015'!$A$1:$AY$30</definedName>
  </definedNames>
  <calcPr fullCalcOnLoad="1"/>
</workbook>
</file>

<file path=xl/sharedStrings.xml><?xml version="1.0" encoding="utf-8"?>
<sst xmlns="http://schemas.openxmlformats.org/spreadsheetml/2006/main" count="139" uniqueCount="54">
  <si>
    <t>Всего</t>
  </si>
  <si>
    <t>(тыс.рублей)</t>
  </si>
  <si>
    <t>Наименование субсидии</t>
  </si>
  <si>
    <t>Глава</t>
  </si>
  <si>
    <t>Раздел, подраздел</t>
  </si>
  <si>
    <t>0502</t>
  </si>
  <si>
    <t>Субсидии на организацию и обеспечение одноразового питания учащихся в муниципальных общеобразовательных учреждениях</t>
  </si>
  <si>
    <t>010</t>
  </si>
  <si>
    <t>0702</t>
  </si>
  <si>
    <t>0707</t>
  </si>
  <si>
    <t>011</t>
  </si>
  <si>
    <t>0801</t>
  </si>
  <si>
    <t>020</t>
  </si>
  <si>
    <t>0405</t>
  </si>
  <si>
    <t>0501</t>
  </si>
  <si>
    <t>024</t>
  </si>
  <si>
    <t xml:space="preserve">Муниципальные образования </t>
  </si>
  <si>
    <t>0505</t>
  </si>
  <si>
    <t>0410</t>
  </si>
  <si>
    <t>Субсидии на создание условий для обеспечения поселений услугами связи</t>
  </si>
  <si>
    <t>003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</si>
  <si>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</si>
  <si>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1102</t>
  </si>
  <si>
    <t>0412</t>
  </si>
  <si>
    <t>Муниципальное образование «Муниципальный район «Заполярный район»</t>
  </si>
  <si>
    <t>Муниципальное образование «Городское поселение «Рабочий посёлок Искателей»</t>
  </si>
  <si>
    <t>Муниципальное образование «Городской округ «Город Нарьян-Мар»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</si>
  <si>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</si>
  <si>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</si>
  <si>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</si>
  <si>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07 01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</si>
  <si>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</si>
  <si>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</si>
  <si>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</si>
  <si>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</si>
  <si>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</si>
  <si>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</si>
  <si>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Субсидии бюджетам муниципального района, городского округа и городского поселения, выделяемые в 2015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</si>
  <si>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0409</t>
  </si>
  <si>
    <t>Таблица 14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</si>
  <si>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</si>
  <si>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</si>
  <si>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>Изменения (+,-) март 2014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</si>
  <si>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</si>
  <si>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007</t>
  </si>
  <si>
    <t>0309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</si>
  <si>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поселений» государственной программы Ненецкого автономного округа «Обеспечение гражданской защиты в Ненецком автономном округе»</t>
  </si>
  <si>
    <t xml:space="preserve">Изменения (+ -) апрель 2014 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</si>
  <si>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</si>
  <si>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 xml:space="preserve">Изменения (+ -) июль 2014 </t>
  </si>
  <si>
    <t xml:space="preserve">Изменения (+ -) сентябрь 2014 </t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</si>
  <si>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</si>
  <si>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</si>
  <si>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 xml:space="preserve">Изменения (+ -) декабрь 2014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</si>
</sst>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9" fontId="7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164" fontId="7" fillId="0" borderId="10" xfId="0" applyNumberFormat="1" applyFont="1" applyFill="1" applyBorder="1" applyAlignment="1" quotePrefix="1">
      <alignment horizontal="center" vertical="center" wrapText="1"/>
    </xf>
    <xf numFmtId="164" fontId="7" fillId="0" borderId="10" xfId="53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7" fillId="0" borderId="10" xfId="53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center" vertical="center"/>
      <protection locked="0"/>
    </xf>
    <xf numFmtId="164" fontId="7" fillId="0" borderId="10" xfId="53" applyNumberFormat="1" applyFont="1" applyFill="1" applyBorder="1" applyAlignment="1" applyProtection="1">
      <alignment vertical="center" wrapText="1"/>
      <protection/>
    </xf>
    <xf numFmtId="164" fontId="7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wrapText="1"/>
    </xf>
    <xf numFmtId="0" fontId="7" fillId="22" borderId="10" xfId="0" applyFont="1" applyFill="1" applyBorder="1" applyAlignment="1">
      <alignment horizontal="center" vertical="center" wrapText="1"/>
    </xf>
    <xf numFmtId="164" fontId="10" fillId="22" borderId="10" xfId="0" applyNumberFormat="1" applyFont="1" applyFill="1" applyBorder="1" applyAlignment="1">
      <alignment wrapText="1"/>
    </xf>
    <xf numFmtId="164" fontId="7" fillId="22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2" xfId="53" applyNumberFormat="1" applyFont="1" applyFill="1" applyBorder="1" applyAlignment="1">
      <alignment vertical="center" wrapText="1"/>
      <protection/>
    </xf>
    <xf numFmtId="164" fontId="7" fillId="24" borderId="10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7" borderId="10" xfId="53" applyNumberFormat="1" applyFont="1" applyFill="1" applyBorder="1" applyAlignment="1">
      <alignment horizontal="left" vertical="center" wrapText="1"/>
      <protection/>
    </xf>
    <xf numFmtId="164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64" fontId="7" fillId="0" borderId="12" xfId="53" applyNumberFormat="1" applyFont="1" applyFill="1" applyBorder="1" applyAlignment="1">
      <alignment vertical="center" wrapText="1"/>
      <protection/>
    </xf>
    <xf numFmtId="164" fontId="7" fillId="0" borderId="13" xfId="53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 quotePrefix="1">
      <alignment horizontal="center" vertical="center" wrapText="1"/>
    </xf>
    <xf numFmtId="164" fontId="7" fillId="0" borderId="13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U36"/>
  <sheetViews>
    <sheetView tabSelected="1" zoomScaleSheetLayoutView="75" zoomScalePageLayoutView="0" workbookViewId="0" topLeftCell="A1">
      <pane ySplit="7" topLeftCell="BM8" activePane="bottomLeft" state="frozen"/>
      <selection pane="topLeft" activeCell="A13" sqref="A13:C13"/>
      <selection pane="bottomLeft" activeCell="AW6" sqref="AW6"/>
    </sheetView>
  </sheetViews>
  <sheetFormatPr defaultColWidth="9.00390625" defaultRowHeight="12.75"/>
  <cols>
    <col min="1" max="1" width="60.375" style="1" customWidth="1"/>
    <col min="2" max="2" width="7.625" style="1" customWidth="1"/>
    <col min="3" max="3" width="10.875" style="1" customWidth="1"/>
    <col min="4" max="5" width="16.75390625" style="1" hidden="1" customWidth="1"/>
    <col min="6" max="6" width="14.875" style="1" hidden="1" customWidth="1"/>
    <col min="7" max="7" width="13.625" style="1" hidden="1" customWidth="1"/>
    <col min="8" max="9" width="16.75390625" style="1" hidden="1" customWidth="1"/>
    <col min="10" max="10" width="14.875" style="1" hidden="1" customWidth="1"/>
    <col min="11" max="11" width="13.625" style="1" hidden="1" customWidth="1"/>
    <col min="12" max="13" width="16.75390625" style="1" hidden="1" customWidth="1"/>
    <col min="14" max="14" width="14.875" style="1" hidden="1" customWidth="1"/>
    <col min="15" max="15" width="13.625" style="1" hidden="1" customWidth="1"/>
    <col min="16" max="17" width="16.75390625" style="1" hidden="1" customWidth="1"/>
    <col min="18" max="18" width="14.875" style="1" hidden="1" customWidth="1"/>
    <col min="19" max="19" width="13.625" style="1" hidden="1" customWidth="1"/>
    <col min="20" max="21" width="16.75390625" style="1" hidden="1" customWidth="1"/>
    <col min="22" max="22" width="14.875" style="1" hidden="1" customWidth="1"/>
    <col min="23" max="23" width="13.625" style="1" hidden="1" customWidth="1"/>
    <col min="24" max="25" width="16.75390625" style="1" hidden="1" customWidth="1"/>
    <col min="26" max="26" width="14.875" style="1" hidden="1" customWidth="1"/>
    <col min="27" max="27" width="13.625" style="1" hidden="1" customWidth="1"/>
    <col min="28" max="29" width="16.75390625" style="1" hidden="1" customWidth="1"/>
    <col min="30" max="30" width="14.875" style="1" hidden="1" customWidth="1"/>
    <col min="31" max="31" width="13.625" style="1" hidden="1" customWidth="1"/>
    <col min="32" max="33" width="16.75390625" style="1" hidden="1" customWidth="1"/>
    <col min="34" max="34" width="14.875" style="1" hidden="1" customWidth="1"/>
    <col min="35" max="35" width="13.625" style="1" hidden="1" customWidth="1"/>
    <col min="36" max="37" width="16.75390625" style="1" customWidth="1"/>
    <col min="38" max="38" width="14.875" style="1" customWidth="1"/>
    <col min="39" max="39" width="13.625" style="1" customWidth="1"/>
    <col min="40" max="40" width="17.25390625" style="1" customWidth="1"/>
    <col min="41" max="41" width="14.375" style="1" customWidth="1"/>
    <col min="42" max="42" width="15.75390625" style="1" customWidth="1"/>
    <col min="43" max="43" width="14.375" style="1" customWidth="1"/>
    <col min="44" max="44" width="14.125" style="1" customWidth="1"/>
    <col min="45" max="45" width="16.375" style="1" customWidth="1"/>
    <col min="46" max="46" width="13.375" style="1" customWidth="1"/>
    <col min="47" max="47" width="12.75390625" style="1" customWidth="1"/>
    <col min="48" max="16384" width="9.125" style="1" customWidth="1"/>
  </cols>
  <sheetData>
    <row r="1" spans="1:47" ht="14.25" customHeight="1">
      <c r="A1" s="3"/>
      <c r="B1" s="3"/>
      <c r="D1" s="3"/>
      <c r="E1" s="3"/>
      <c r="F1" s="3"/>
      <c r="G1" s="2" t="s">
        <v>39</v>
      </c>
      <c r="H1" s="3"/>
      <c r="I1" s="3"/>
      <c r="J1" s="3"/>
      <c r="K1" s="2" t="s">
        <v>39</v>
      </c>
      <c r="L1" s="3"/>
      <c r="M1" s="3"/>
      <c r="N1" s="3"/>
      <c r="O1" s="2" t="s">
        <v>39</v>
      </c>
      <c r="P1" s="3"/>
      <c r="Q1" s="3"/>
      <c r="R1" s="3"/>
      <c r="S1" s="2" t="s">
        <v>39</v>
      </c>
      <c r="T1" s="3"/>
      <c r="U1" s="3"/>
      <c r="V1" s="3"/>
      <c r="W1" s="2" t="s">
        <v>39</v>
      </c>
      <c r="X1" s="3"/>
      <c r="Y1" s="3"/>
      <c r="Z1" s="3"/>
      <c r="AA1" s="2" t="s">
        <v>39</v>
      </c>
      <c r="AB1" s="3"/>
      <c r="AC1" s="3"/>
      <c r="AD1" s="3"/>
      <c r="AE1" s="2" t="s">
        <v>39</v>
      </c>
      <c r="AF1" s="3"/>
      <c r="AG1" s="3"/>
      <c r="AH1" s="3"/>
      <c r="AI1" s="2" t="s">
        <v>39</v>
      </c>
      <c r="AJ1" s="3"/>
      <c r="AK1" s="3"/>
      <c r="AL1" s="3"/>
      <c r="AU1" s="2" t="s">
        <v>39</v>
      </c>
    </row>
    <row r="2" spans="1:39" ht="14.25" customHeight="1">
      <c r="A2" s="3"/>
      <c r="B2" s="3"/>
      <c r="D2" s="3"/>
      <c r="E2" s="3"/>
      <c r="F2" s="3"/>
      <c r="G2" s="4"/>
      <c r="H2" s="3"/>
      <c r="I2" s="3"/>
      <c r="J2" s="3"/>
      <c r="K2" s="4"/>
      <c r="L2" s="3"/>
      <c r="M2" s="3"/>
      <c r="N2" s="3"/>
      <c r="O2" s="4"/>
      <c r="P2" s="3"/>
      <c r="Q2" s="3"/>
      <c r="R2" s="3"/>
      <c r="S2" s="4"/>
      <c r="T2" s="3"/>
      <c r="U2" s="3"/>
      <c r="V2" s="3"/>
      <c r="W2" s="4"/>
      <c r="X2" s="3"/>
      <c r="Y2" s="3"/>
      <c r="Z2" s="3"/>
      <c r="AA2" s="4"/>
      <c r="AB2" s="3"/>
      <c r="AC2" s="3"/>
      <c r="AD2" s="3"/>
      <c r="AE2" s="4"/>
      <c r="AF2" s="3"/>
      <c r="AG2" s="3"/>
      <c r="AH2" s="3"/>
      <c r="AI2" s="4"/>
      <c r="AJ2" s="3"/>
      <c r="AK2" s="3"/>
      <c r="AL2" s="3"/>
      <c r="AM2" s="4"/>
    </row>
    <row r="3" spans="1:47" ht="123.75" customHeight="1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39" ht="18" customHeight="1">
      <c r="A4" s="30"/>
      <c r="B4" s="30"/>
      <c r="C4" s="3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47" ht="15" customHeight="1">
      <c r="A5" s="9"/>
      <c r="B5" s="9"/>
      <c r="C5" s="9"/>
      <c r="D5" s="47" t="s">
        <v>1</v>
      </c>
      <c r="E5" s="47"/>
      <c r="F5" s="47"/>
      <c r="G5" s="47"/>
      <c r="H5" s="47" t="s">
        <v>1</v>
      </c>
      <c r="I5" s="47"/>
      <c r="J5" s="47"/>
      <c r="K5" s="47"/>
      <c r="L5" s="47" t="s">
        <v>1</v>
      </c>
      <c r="M5" s="47"/>
      <c r="N5" s="47"/>
      <c r="O5" s="47"/>
      <c r="P5" s="47" t="s">
        <v>1</v>
      </c>
      <c r="Q5" s="47"/>
      <c r="R5" s="47"/>
      <c r="S5" s="47"/>
      <c r="T5" s="47" t="s">
        <v>1</v>
      </c>
      <c r="U5" s="47"/>
      <c r="V5" s="47"/>
      <c r="W5" s="47"/>
      <c r="X5" s="47" t="s">
        <v>1</v>
      </c>
      <c r="Y5" s="47"/>
      <c r="Z5" s="47"/>
      <c r="AA5" s="47"/>
      <c r="AB5" s="47" t="s">
        <v>1</v>
      </c>
      <c r="AC5" s="47"/>
      <c r="AD5" s="47"/>
      <c r="AE5" s="47"/>
      <c r="AF5" s="47" t="s">
        <v>1</v>
      </c>
      <c r="AG5" s="47"/>
      <c r="AH5" s="47"/>
      <c r="AI5" s="47"/>
      <c r="AJ5" s="47" t="s">
        <v>1</v>
      </c>
      <c r="AK5" s="47"/>
      <c r="AL5" s="47"/>
      <c r="AM5" s="47"/>
      <c r="AN5" s="47" t="s">
        <v>1</v>
      </c>
      <c r="AO5" s="47"/>
      <c r="AP5" s="47"/>
      <c r="AQ5" s="47"/>
      <c r="AR5" s="47" t="s">
        <v>1</v>
      </c>
      <c r="AS5" s="47"/>
      <c r="AT5" s="47"/>
      <c r="AU5" s="47"/>
    </row>
    <row r="6" spans="1:47" ht="12.75" customHeight="1">
      <c r="A6" s="45" t="s">
        <v>2</v>
      </c>
      <c r="B6" s="45" t="s">
        <v>3</v>
      </c>
      <c r="C6" s="45" t="s">
        <v>4</v>
      </c>
      <c r="D6" s="45" t="s">
        <v>16</v>
      </c>
      <c r="E6" s="50"/>
      <c r="F6" s="50"/>
      <c r="G6" s="45" t="s">
        <v>0</v>
      </c>
      <c r="H6" s="45" t="s">
        <v>42</v>
      </c>
      <c r="I6" s="50"/>
      <c r="J6" s="50"/>
      <c r="K6" s="45" t="s">
        <v>0</v>
      </c>
      <c r="L6" s="45" t="s">
        <v>16</v>
      </c>
      <c r="M6" s="50"/>
      <c r="N6" s="50"/>
      <c r="O6" s="45" t="s">
        <v>0</v>
      </c>
      <c r="P6" s="45" t="s">
        <v>47</v>
      </c>
      <c r="Q6" s="50"/>
      <c r="R6" s="50"/>
      <c r="S6" s="45" t="s">
        <v>0</v>
      </c>
      <c r="T6" s="45" t="s">
        <v>16</v>
      </c>
      <c r="U6" s="50"/>
      <c r="V6" s="50"/>
      <c r="W6" s="45" t="s">
        <v>0</v>
      </c>
      <c r="X6" s="45" t="s">
        <v>49</v>
      </c>
      <c r="Y6" s="50"/>
      <c r="Z6" s="50"/>
      <c r="AA6" s="45" t="s">
        <v>0</v>
      </c>
      <c r="AB6" s="45" t="s">
        <v>16</v>
      </c>
      <c r="AC6" s="50"/>
      <c r="AD6" s="50"/>
      <c r="AE6" s="45" t="s">
        <v>0</v>
      </c>
      <c r="AF6" s="48" t="s">
        <v>50</v>
      </c>
      <c r="AG6" s="49"/>
      <c r="AH6" s="49"/>
      <c r="AI6" s="48" t="s">
        <v>0</v>
      </c>
      <c r="AJ6" s="45" t="s">
        <v>16</v>
      </c>
      <c r="AK6" s="50"/>
      <c r="AL6" s="50"/>
      <c r="AM6" s="45" t="s">
        <v>0</v>
      </c>
      <c r="AN6" s="48" t="s">
        <v>53</v>
      </c>
      <c r="AO6" s="49"/>
      <c r="AP6" s="49"/>
      <c r="AQ6" s="48" t="s">
        <v>0</v>
      </c>
      <c r="AR6" s="45" t="s">
        <v>16</v>
      </c>
      <c r="AS6" s="50"/>
      <c r="AT6" s="50"/>
      <c r="AU6" s="45" t="s">
        <v>0</v>
      </c>
    </row>
    <row r="7" spans="1:47" ht="120.75" customHeight="1">
      <c r="A7" s="51"/>
      <c r="B7" s="52"/>
      <c r="C7" s="52"/>
      <c r="D7" s="26" t="s">
        <v>24</v>
      </c>
      <c r="E7" s="26" t="s">
        <v>26</v>
      </c>
      <c r="F7" s="26" t="s">
        <v>25</v>
      </c>
      <c r="G7" s="50"/>
      <c r="H7" s="26" t="s">
        <v>24</v>
      </c>
      <c r="I7" s="26" t="s">
        <v>26</v>
      </c>
      <c r="J7" s="26" t="s">
        <v>25</v>
      </c>
      <c r="K7" s="50"/>
      <c r="L7" s="26" t="s">
        <v>24</v>
      </c>
      <c r="M7" s="26" t="s">
        <v>26</v>
      </c>
      <c r="N7" s="26" t="s">
        <v>25</v>
      </c>
      <c r="O7" s="50"/>
      <c r="P7" s="26" t="s">
        <v>24</v>
      </c>
      <c r="Q7" s="26" t="s">
        <v>26</v>
      </c>
      <c r="R7" s="26" t="s">
        <v>25</v>
      </c>
      <c r="S7" s="50"/>
      <c r="T7" s="26" t="s">
        <v>24</v>
      </c>
      <c r="U7" s="26" t="s">
        <v>26</v>
      </c>
      <c r="V7" s="26" t="s">
        <v>25</v>
      </c>
      <c r="W7" s="50"/>
      <c r="X7" s="26" t="s">
        <v>24</v>
      </c>
      <c r="Y7" s="26" t="s">
        <v>26</v>
      </c>
      <c r="Z7" s="26" t="s">
        <v>25</v>
      </c>
      <c r="AA7" s="50"/>
      <c r="AB7" s="26" t="s">
        <v>24</v>
      </c>
      <c r="AC7" s="26" t="s">
        <v>26</v>
      </c>
      <c r="AD7" s="26" t="s">
        <v>25</v>
      </c>
      <c r="AE7" s="50"/>
      <c r="AF7" s="36" t="s">
        <v>24</v>
      </c>
      <c r="AG7" s="36" t="s">
        <v>26</v>
      </c>
      <c r="AH7" s="36" t="s">
        <v>25</v>
      </c>
      <c r="AI7" s="49"/>
      <c r="AJ7" s="26" t="s">
        <v>24</v>
      </c>
      <c r="AK7" s="26" t="s">
        <v>26</v>
      </c>
      <c r="AL7" s="26" t="s">
        <v>25</v>
      </c>
      <c r="AM7" s="50"/>
      <c r="AN7" s="36" t="s">
        <v>24</v>
      </c>
      <c r="AO7" s="36" t="s">
        <v>26</v>
      </c>
      <c r="AP7" s="36" t="s">
        <v>25</v>
      </c>
      <c r="AQ7" s="49"/>
      <c r="AR7" s="26" t="s">
        <v>24</v>
      </c>
      <c r="AS7" s="26" t="s">
        <v>26</v>
      </c>
      <c r="AT7" s="26" t="s">
        <v>25</v>
      </c>
      <c r="AU7" s="50"/>
    </row>
    <row r="8" spans="1:47" ht="42" customHeight="1">
      <c r="A8" s="28" t="s">
        <v>19</v>
      </c>
      <c r="B8" s="19" t="s">
        <v>20</v>
      </c>
      <c r="C8" s="20" t="s">
        <v>18</v>
      </c>
      <c r="D8" s="27">
        <v>31629.7</v>
      </c>
      <c r="E8" s="27">
        <v>0</v>
      </c>
      <c r="F8" s="27">
        <v>0</v>
      </c>
      <c r="G8" s="27">
        <v>31629.7</v>
      </c>
      <c r="H8" s="27"/>
      <c r="I8" s="27"/>
      <c r="J8" s="27"/>
      <c r="K8" s="27">
        <f>H8+I8+J8</f>
        <v>0</v>
      </c>
      <c r="L8" s="27">
        <f aca="true" t="shared" si="0" ref="L8:N9">D8+H8</f>
        <v>31629.7</v>
      </c>
      <c r="M8" s="27">
        <f t="shared" si="0"/>
        <v>0</v>
      </c>
      <c r="N8" s="27">
        <f t="shared" si="0"/>
        <v>0</v>
      </c>
      <c r="O8" s="27">
        <f>L8+M8+N8</f>
        <v>31629.7</v>
      </c>
      <c r="P8" s="27"/>
      <c r="Q8" s="27"/>
      <c r="R8" s="27"/>
      <c r="S8" s="27">
        <f>P8+Q8+R8</f>
        <v>0</v>
      </c>
      <c r="T8" s="27">
        <f aca="true" t="shared" si="1" ref="T8:T20">L8+P8</f>
        <v>31629.7</v>
      </c>
      <c r="U8" s="27">
        <f aca="true" t="shared" si="2" ref="U8:U20">M8+Q8</f>
        <v>0</v>
      </c>
      <c r="V8" s="27">
        <f aca="true" t="shared" si="3" ref="V8:V20">N8+R8</f>
        <v>0</v>
      </c>
      <c r="W8" s="27">
        <f>T8+U8+V8</f>
        <v>31629.7</v>
      </c>
      <c r="X8" s="27"/>
      <c r="Y8" s="27"/>
      <c r="Z8" s="27"/>
      <c r="AA8" s="27">
        <f>X8+Y8+Z8</f>
        <v>0</v>
      </c>
      <c r="AB8" s="27">
        <f aca="true" t="shared" si="4" ref="AB8:AB17">T8+X8</f>
        <v>31629.7</v>
      </c>
      <c r="AC8" s="27">
        <f aca="true" t="shared" si="5" ref="AC8:AC17">U8+Y8</f>
        <v>0</v>
      </c>
      <c r="AD8" s="27">
        <f aca="true" t="shared" si="6" ref="AD8:AD17">V8+Z8</f>
        <v>0</v>
      </c>
      <c r="AE8" s="27">
        <f>AB8+AC8+AD8</f>
        <v>31629.7</v>
      </c>
      <c r="AF8" s="38"/>
      <c r="AG8" s="38"/>
      <c r="AH8" s="38"/>
      <c r="AI8" s="38">
        <f>AF8+AG8+AH8</f>
        <v>0</v>
      </c>
      <c r="AJ8" s="27">
        <f aca="true" t="shared" si="7" ref="AJ8:AJ27">AB8+AF8</f>
        <v>31629.7</v>
      </c>
      <c r="AK8" s="27">
        <f aca="true" t="shared" si="8" ref="AK8:AK27">AC8+AG8</f>
        <v>0</v>
      </c>
      <c r="AL8" s="27">
        <f aca="true" t="shared" si="9" ref="AL8:AL27">AD8+AH8</f>
        <v>0</v>
      </c>
      <c r="AM8" s="27">
        <f>AJ8+AK8+AL8</f>
        <v>31629.7</v>
      </c>
      <c r="AN8" s="38"/>
      <c r="AO8" s="38"/>
      <c r="AP8" s="38"/>
      <c r="AQ8" s="38">
        <f>AN8+AO8+AP8</f>
        <v>0</v>
      </c>
      <c r="AR8" s="27">
        <f aca="true" t="shared" si="10" ref="AR8:AR29">AJ8+AN8</f>
        <v>31629.7</v>
      </c>
      <c r="AS8" s="27">
        <f aca="true" t="shared" si="11" ref="AS8:AS29">AK8+AO8</f>
        <v>0</v>
      </c>
      <c r="AT8" s="27">
        <f aca="true" t="shared" si="12" ref="AT8:AT29">AL8+AP8</f>
        <v>0</v>
      </c>
      <c r="AU8" s="27">
        <f>AR8+AS8+AT8</f>
        <v>31629.7</v>
      </c>
    </row>
    <row r="9" spans="1:47" ht="111.75" customHeight="1">
      <c r="A9" s="28" t="s">
        <v>46</v>
      </c>
      <c r="B9" s="19" t="s">
        <v>44</v>
      </c>
      <c r="C9" s="20" t="s">
        <v>45</v>
      </c>
      <c r="D9" s="27"/>
      <c r="E9" s="27"/>
      <c r="F9" s="27"/>
      <c r="G9" s="27"/>
      <c r="H9" s="27">
        <v>10442</v>
      </c>
      <c r="I9" s="27"/>
      <c r="J9" s="27"/>
      <c r="K9" s="27">
        <f>H9+I9+J9</f>
        <v>10442</v>
      </c>
      <c r="L9" s="27">
        <f t="shared" si="0"/>
        <v>10442</v>
      </c>
      <c r="M9" s="27">
        <f t="shared" si="0"/>
        <v>0</v>
      </c>
      <c r="N9" s="27">
        <f t="shared" si="0"/>
        <v>0</v>
      </c>
      <c r="O9" s="27">
        <f>L9+M9+N9</f>
        <v>10442</v>
      </c>
      <c r="P9" s="27"/>
      <c r="Q9" s="27"/>
      <c r="R9" s="27"/>
      <c r="S9" s="27">
        <f>P9+Q9+R9</f>
        <v>0</v>
      </c>
      <c r="T9" s="27">
        <f t="shared" si="1"/>
        <v>10442</v>
      </c>
      <c r="U9" s="27">
        <f t="shared" si="2"/>
        <v>0</v>
      </c>
      <c r="V9" s="27">
        <f t="shared" si="3"/>
        <v>0</v>
      </c>
      <c r="W9" s="27">
        <f>T9+U9+V9</f>
        <v>10442</v>
      </c>
      <c r="X9" s="27">
        <v>-10442</v>
      </c>
      <c r="Y9" s="27"/>
      <c r="Z9" s="27"/>
      <c r="AA9" s="27">
        <f>X9+Y9+Z9</f>
        <v>-10442</v>
      </c>
      <c r="AB9" s="27">
        <f t="shared" si="4"/>
        <v>0</v>
      </c>
      <c r="AC9" s="27">
        <f t="shared" si="5"/>
        <v>0</v>
      </c>
      <c r="AD9" s="27">
        <f t="shared" si="6"/>
        <v>0</v>
      </c>
      <c r="AE9" s="27">
        <f>AB9+AC9+AD9</f>
        <v>0</v>
      </c>
      <c r="AF9" s="38"/>
      <c r="AG9" s="38"/>
      <c r="AH9" s="38"/>
      <c r="AI9" s="38">
        <f>AF9+AG9+AH9</f>
        <v>0</v>
      </c>
      <c r="AJ9" s="27">
        <f t="shared" si="7"/>
        <v>0</v>
      </c>
      <c r="AK9" s="27">
        <f t="shared" si="8"/>
        <v>0</v>
      </c>
      <c r="AL9" s="27">
        <f t="shared" si="9"/>
        <v>0</v>
      </c>
      <c r="AM9" s="27">
        <f>AJ9+AK9+AL9</f>
        <v>0</v>
      </c>
      <c r="AN9" s="38"/>
      <c r="AO9" s="38"/>
      <c r="AP9" s="38"/>
      <c r="AQ9" s="38">
        <f>AN9+AO9+AP9</f>
        <v>0</v>
      </c>
      <c r="AR9" s="27">
        <f t="shared" si="10"/>
        <v>0</v>
      </c>
      <c r="AS9" s="27">
        <f t="shared" si="11"/>
        <v>0</v>
      </c>
      <c r="AT9" s="27">
        <f t="shared" si="12"/>
        <v>0</v>
      </c>
      <c r="AU9" s="27">
        <f>AR9+AS9+AT9</f>
        <v>0</v>
      </c>
    </row>
    <row r="10" spans="1:47" ht="33.75" customHeight="1">
      <c r="A10" s="29" t="s">
        <v>6</v>
      </c>
      <c r="B10" s="21" t="s">
        <v>7</v>
      </c>
      <c r="C10" s="22" t="s">
        <v>8</v>
      </c>
      <c r="D10" s="27">
        <v>34775.3</v>
      </c>
      <c r="E10" s="27">
        <v>31891.5</v>
      </c>
      <c r="F10" s="27">
        <v>0</v>
      </c>
      <c r="G10" s="27">
        <v>66666.8</v>
      </c>
      <c r="H10" s="27"/>
      <c r="I10" s="27"/>
      <c r="J10" s="27"/>
      <c r="K10" s="27">
        <f aca="true" t="shared" si="13" ref="K10:K27">H10+I10+J10</f>
        <v>0</v>
      </c>
      <c r="L10" s="27">
        <f aca="true" t="shared" si="14" ref="L10:L27">D10+H10</f>
        <v>34775.3</v>
      </c>
      <c r="M10" s="27">
        <f aca="true" t="shared" si="15" ref="M10:M27">E10+I10</f>
        <v>31891.5</v>
      </c>
      <c r="N10" s="27">
        <f aca="true" t="shared" si="16" ref="N10:N27">F10+J10</f>
        <v>0</v>
      </c>
      <c r="O10" s="27">
        <f aca="true" t="shared" si="17" ref="O10:O27">L10+M10+N10</f>
        <v>66666.8</v>
      </c>
      <c r="P10" s="27"/>
      <c r="Q10" s="27"/>
      <c r="R10" s="27"/>
      <c r="S10" s="27">
        <f aca="true" t="shared" si="18" ref="S10:S27">P10+Q10+R10</f>
        <v>0</v>
      </c>
      <c r="T10" s="27">
        <f t="shared" si="1"/>
        <v>34775.3</v>
      </c>
      <c r="U10" s="27">
        <f t="shared" si="2"/>
        <v>31891.5</v>
      </c>
      <c r="V10" s="27">
        <f t="shared" si="3"/>
        <v>0</v>
      </c>
      <c r="W10" s="27">
        <f aca="true" t="shared" si="19" ref="W10:W20">T10+U10+V10</f>
        <v>66666.8</v>
      </c>
      <c r="X10" s="27"/>
      <c r="Y10" s="27"/>
      <c r="Z10" s="27"/>
      <c r="AA10" s="27">
        <f aca="true" t="shared" si="20" ref="AA10:AA27">X10+Y10+Z10</f>
        <v>0</v>
      </c>
      <c r="AB10" s="27">
        <f t="shared" si="4"/>
        <v>34775.3</v>
      </c>
      <c r="AC10" s="27">
        <f t="shared" si="5"/>
        <v>31891.5</v>
      </c>
      <c r="AD10" s="27">
        <f t="shared" si="6"/>
        <v>0</v>
      </c>
      <c r="AE10" s="27">
        <f aca="true" t="shared" si="21" ref="AE10:AE16">AB10+AC10+AD10</f>
        <v>66666.8</v>
      </c>
      <c r="AF10" s="38"/>
      <c r="AG10" s="38"/>
      <c r="AH10" s="38"/>
      <c r="AI10" s="38">
        <f aca="true" t="shared" si="22" ref="AI10:AI29">AF10+AG10+AH10</f>
        <v>0</v>
      </c>
      <c r="AJ10" s="27">
        <f t="shared" si="7"/>
        <v>34775.3</v>
      </c>
      <c r="AK10" s="27">
        <f t="shared" si="8"/>
        <v>31891.5</v>
      </c>
      <c r="AL10" s="27">
        <f t="shared" si="9"/>
        <v>0</v>
      </c>
      <c r="AM10" s="27">
        <f aca="true" t="shared" si="23" ref="AM10:AM16">AJ10+AK10+AL10</f>
        <v>66666.8</v>
      </c>
      <c r="AN10" s="38"/>
      <c r="AO10" s="38"/>
      <c r="AP10" s="38"/>
      <c r="AQ10" s="38">
        <f aca="true" t="shared" si="24" ref="AQ10:AQ29">AN10+AO10+AP10</f>
        <v>0</v>
      </c>
      <c r="AR10" s="27">
        <f t="shared" si="10"/>
        <v>34775.3</v>
      </c>
      <c r="AS10" s="27">
        <f t="shared" si="11"/>
        <v>31891.5</v>
      </c>
      <c r="AT10" s="27">
        <f t="shared" si="12"/>
        <v>0</v>
      </c>
      <c r="AU10" s="27">
        <f aca="true" t="shared" si="25" ref="AU10:AU16">AR10+AS10+AT10</f>
        <v>66666.8</v>
      </c>
    </row>
    <row r="11" spans="1:47" ht="54.75" customHeight="1">
      <c r="A11" s="29" t="s">
        <v>21</v>
      </c>
      <c r="B11" s="21" t="s">
        <v>7</v>
      </c>
      <c r="C11" s="22" t="s">
        <v>8</v>
      </c>
      <c r="D11" s="27">
        <v>23593.9</v>
      </c>
      <c r="E11" s="27">
        <v>0</v>
      </c>
      <c r="F11" s="27">
        <v>0</v>
      </c>
      <c r="G11" s="27">
        <v>23593.9</v>
      </c>
      <c r="H11" s="27"/>
      <c r="I11" s="27"/>
      <c r="J11" s="27"/>
      <c r="K11" s="27">
        <f t="shared" si="13"/>
        <v>0</v>
      </c>
      <c r="L11" s="27">
        <f t="shared" si="14"/>
        <v>23593.9</v>
      </c>
      <c r="M11" s="27">
        <f t="shared" si="15"/>
        <v>0</v>
      </c>
      <c r="N11" s="27">
        <f t="shared" si="16"/>
        <v>0</v>
      </c>
      <c r="O11" s="27">
        <f t="shared" si="17"/>
        <v>23593.9</v>
      </c>
      <c r="P11" s="27"/>
      <c r="Q11" s="27"/>
      <c r="R11" s="27"/>
      <c r="S11" s="27">
        <f t="shared" si="18"/>
        <v>0</v>
      </c>
      <c r="T11" s="27">
        <f t="shared" si="1"/>
        <v>23593.9</v>
      </c>
      <c r="U11" s="27">
        <f t="shared" si="2"/>
        <v>0</v>
      </c>
      <c r="V11" s="27">
        <f t="shared" si="3"/>
        <v>0</v>
      </c>
      <c r="W11" s="27">
        <f t="shared" si="19"/>
        <v>23593.9</v>
      </c>
      <c r="X11" s="27"/>
      <c r="Y11" s="27"/>
      <c r="Z11" s="27"/>
      <c r="AA11" s="27">
        <f t="shared" si="20"/>
        <v>0</v>
      </c>
      <c r="AB11" s="27">
        <f t="shared" si="4"/>
        <v>23593.9</v>
      </c>
      <c r="AC11" s="27">
        <f t="shared" si="5"/>
        <v>0</v>
      </c>
      <c r="AD11" s="27">
        <f t="shared" si="6"/>
        <v>0</v>
      </c>
      <c r="AE11" s="27">
        <f t="shared" si="21"/>
        <v>23593.9</v>
      </c>
      <c r="AF11" s="38"/>
      <c r="AG11" s="38"/>
      <c r="AH11" s="38"/>
      <c r="AI11" s="38">
        <f t="shared" si="22"/>
        <v>0</v>
      </c>
      <c r="AJ11" s="27">
        <f t="shared" si="7"/>
        <v>23593.9</v>
      </c>
      <c r="AK11" s="27">
        <f t="shared" si="8"/>
        <v>0</v>
      </c>
      <c r="AL11" s="27">
        <f t="shared" si="9"/>
        <v>0</v>
      </c>
      <c r="AM11" s="27">
        <f t="shared" si="23"/>
        <v>23593.9</v>
      </c>
      <c r="AN11" s="38"/>
      <c r="AO11" s="38"/>
      <c r="AP11" s="38"/>
      <c r="AQ11" s="38">
        <f t="shared" si="24"/>
        <v>0</v>
      </c>
      <c r="AR11" s="27">
        <f t="shared" si="10"/>
        <v>23593.9</v>
      </c>
      <c r="AS11" s="27">
        <f t="shared" si="11"/>
        <v>0</v>
      </c>
      <c r="AT11" s="27">
        <f t="shared" si="12"/>
        <v>0</v>
      </c>
      <c r="AU11" s="27">
        <f t="shared" si="25"/>
        <v>23593.9</v>
      </c>
    </row>
    <row r="12" spans="1:47" ht="88.5" customHeight="1">
      <c r="A12" s="23" t="s">
        <v>35</v>
      </c>
      <c r="B12" s="21" t="s">
        <v>7</v>
      </c>
      <c r="C12" s="24" t="s">
        <v>9</v>
      </c>
      <c r="D12" s="27">
        <v>5600</v>
      </c>
      <c r="E12" s="27">
        <v>5000</v>
      </c>
      <c r="F12" s="27">
        <v>0</v>
      </c>
      <c r="G12" s="27">
        <v>10600</v>
      </c>
      <c r="H12" s="27"/>
      <c r="I12" s="27"/>
      <c r="J12" s="27"/>
      <c r="K12" s="27">
        <f t="shared" si="13"/>
        <v>0</v>
      </c>
      <c r="L12" s="27">
        <f t="shared" si="14"/>
        <v>5600</v>
      </c>
      <c r="M12" s="27">
        <f t="shared" si="15"/>
        <v>5000</v>
      </c>
      <c r="N12" s="27">
        <f t="shared" si="16"/>
        <v>0</v>
      </c>
      <c r="O12" s="27">
        <f t="shared" si="17"/>
        <v>10600</v>
      </c>
      <c r="P12" s="27"/>
      <c r="Q12" s="27"/>
      <c r="R12" s="27"/>
      <c r="S12" s="27">
        <f t="shared" si="18"/>
        <v>0</v>
      </c>
      <c r="T12" s="27">
        <f t="shared" si="1"/>
        <v>5600</v>
      </c>
      <c r="U12" s="27">
        <f t="shared" si="2"/>
        <v>5000</v>
      </c>
      <c r="V12" s="27">
        <f t="shared" si="3"/>
        <v>0</v>
      </c>
      <c r="W12" s="27">
        <f t="shared" si="19"/>
        <v>10600</v>
      </c>
      <c r="X12" s="27"/>
      <c r="Y12" s="27"/>
      <c r="Z12" s="27"/>
      <c r="AA12" s="27">
        <f t="shared" si="20"/>
        <v>0</v>
      </c>
      <c r="AB12" s="27">
        <f t="shared" si="4"/>
        <v>5600</v>
      </c>
      <c r="AC12" s="27">
        <f t="shared" si="5"/>
        <v>5000</v>
      </c>
      <c r="AD12" s="27">
        <f t="shared" si="6"/>
        <v>0</v>
      </c>
      <c r="AE12" s="27">
        <f t="shared" si="21"/>
        <v>10600</v>
      </c>
      <c r="AF12" s="38"/>
      <c r="AG12" s="38"/>
      <c r="AH12" s="38"/>
      <c r="AI12" s="38">
        <f t="shared" si="22"/>
        <v>0</v>
      </c>
      <c r="AJ12" s="27">
        <f t="shared" si="7"/>
        <v>5600</v>
      </c>
      <c r="AK12" s="27">
        <f t="shared" si="8"/>
        <v>5000</v>
      </c>
      <c r="AL12" s="27">
        <f t="shared" si="9"/>
        <v>0</v>
      </c>
      <c r="AM12" s="27">
        <f t="shared" si="23"/>
        <v>10600</v>
      </c>
      <c r="AN12" s="38"/>
      <c r="AO12" s="38"/>
      <c r="AP12" s="38"/>
      <c r="AQ12" s="38">
        <f t="shared" si="24"/>
        <v>0</v>
      </c>
      <c r="AR12" s="27">
        <f t="shared" si="10"/>
        <v>5600</v>
      </c>
      <c r="AS12" s="27">
        <f t="shared" si="11"/>
        <v>5000</v>
      </c>
      <c r="AT12" s="27">
        <f t="shared" si="12"/>
        <v>0</v>
      </c>
      <c r="AU12" s="27">
        <f t="shared" si="25"/>
        <v>10600</v>
      </c>
    </row>
    <row r="13" spans="1:47" ht="69.75" customHeight="1">
      <c r="A13" s="23" t="s">
        <v>36</v>
      </c>
      <c r="B13" s="24" t="s">
        <v>10</v>
      </c>
      <c r="C13" s="5" t="s">
        <v>11</v>
      </c>
      <c r="D13" s="27">
        <v>22516.7</v>
      </c>
      <c r="E13" s="27">
        <v>7342</v>
      </c>
      <c r="F13" s="27">
        <v>0</v>
      </c>
      <c r="G13" s="27">
        <v>29858.7</v>
      </c>
      <c r="H13" s="27">
        <f>100000-100000</f>
        <v>0</v>
      </c>
      <c r="I13" s="27">
        <v>50000</v>
      </c>
      <c r="J13" s="27"/>
      <c r="K13" s="27">
        <f t="shared" si="13"/>
        <v>50000</v>
      </c>
      <c r="L13" s="27">
        <f t="shared" si="14"/>
        <v>22516.7</v>
      </c>
      <c r="M13" s="27">
        <f t="shared" si="15"/>
        <v>57342</v>
      </c>
      <c r="N13" s="27">
        <f t="shared" si="16"/>
        <v>0</v>
      </c>
      <c r="O13" s="27">
        <f t="shared" si="17"/>
        <v>79858.7</v>
      </c>
      <c r="P13" s="27">
        <v>-22516.7</v>
      </c>
      <c r="Q13" s="27">
        <v>-57342</v>
      </c>
      <c r="R13" s="27"/>
      <c r="S13" s="27">
        <f t="shared" si="18"/>
        <v>-79858.7</v>
      </c>
      <c r="T13" s="27">
        <f>L13+P13</f>
        <v>0</v>
      </c>
      <c r="U13" s="27">
        <f>M13+Q13</f>
        <v>0</v>
      </c>
      <c r="V13" s="27">
        <f>N13+R13</f>
        <v>0</v>
      </c>
      <c r="W13" s="27">
        <f t="shared" si="19"/>
        <v>0</v>
      </c>
      <c r="X13" s="27"/>
      <c r="Y13" s="27"/>
      <c r="Z13" s="27"/>
      <c r="AA13" s="27">
        <f t="shared" si="20"/>
        <v>0</v>
      </c>
      <c r="AB13" s="27">
        <f t="shared" si="4"/>
        <v>0</v>
      </c>
      <c r="AC13" s="27">
        <f t="shared" si="5"/>
        <v>0</v>
      </c>
      <c r="AD13" s="27">
        <f t="shared" si="6"/>
        <v>0</v>
      </c>
      <c r="AE13" s="27">
        <f t="shared" si="21"/>
        <v>0</v>
      </c>
      <c r="AF13" s="38"/>
      <c r="AG13" s="38"/>
      <c r="AH13" s="38"/>
      <c r="AI13" s="38">
        <f t="shared" si="22"/>
        <v>0</v>
      </c>
      <c r="AJ13" s="27">
        <f t="shared" si="7"/>
        <v>0</v>
      </c>
      <c r="AK13" s="27">
        <f t="shared" si="8"/>
        <v>0</v>
      </c>
      <c r="AL13" s="27">
        <f t="shared" si="9"/>
        <v>0</v>
      </c>
      <c r="AM13" s="27">
        <f t="shared" si="23"/>
        <v>0</v>
      </c>
      <c r="AN13" s="38"/>
      <c r="AO13" s="38"/>
      <c r="AP13" s="38"/>
      <c r="AQ13" s="38">
        <f t="shared" si="24"/>
        <v>0</v>
      </c>
      <c r="AR13" s="27">
        <f t="shared" si="10"/>
        <v>0</v>
      </c>
      <c r="AS13" s="27">
        <f t="shared" si="11"/>
        <v>0</v>
      </c>
      <c r="AT13" s="27">
        <f t="shared" si="12"/>
        <v>0</v>
      </c>
      <c r="AU13" s="27">
        <f t="shared" si="25"/>
        <v>0</v>
      </c>
    </row>
    <row r="14" spans="1:47" ht="106.5" customHeight="1">
      <c r="A14" s="7" t="s">
        <v>27</v>
      </c>
      <c r="B14" s="6" t="s">
        <v>12</v>
      </c>
      <c r="C14" s="20" t="s">
        <v>14</v>
      </c>
      <c r="D14" s="27">
        <v>368345.1</v>
      </c>
      <c r="E14" s="27">
        <v>415871</v>
      </c>
      <c r="F14" s="27">
        <v>83206</v>
      </c>
      <c r="G14" s="27">
        <v>867422.1</v>
      </c>
      <c r="H14" s="27"/>
      <c r="I14" s="27"/>
      <c r="J14" s="27"/>
      <c r="K14" s="27">
        <f t="shared" si="13"/>
        <v>0</v>
      </c>
      <c r="L14" s="27">
        <f t="shared" si="14"/>
        <v>368345.1</v>
      </c>
      <c r="M14" s="27">
        <f t="shared" si="15"/>
        <v>415871</v>
      </c>
      <c r="N14" s="27">
        <f t="shared" si="16"/>
        <v>83206</v>
      </c>
      <c r="O14" s="27">
        <f t="shared" si="17"/>
        <v>867422.1</v>
      </c>
      <c r="P14" s="27"/>
      <c r="Q14" s="27"/>
      <c r="R14" s="27"/>
      <c r="S14" s="27">
        <f t="shared" si="18"/>
        <v>0</v>
      </c>
      <c r="T14" s="27">
        <f t="shared" si="1"/>
        <v>368345.1</v>
      </c>
      <c r="U14" s="27">
        <f t="shared" si="2"/>
        <v>415871</v>
      </c>
      <c r="V14" s="27">
        <f t="shared" si="3"/>
        <v>83206</v>
      </c>
      <c r="W14" s="27">
        <f t="shared" si="19"/>
        <v>867422.1</v>
      </c>
      <c r="X14" s="27">
        <v>14000</v>
      </c>
      <c r="Y14" s="27">
        <v>-131806.2</v>
      </c>
      <c r="Z14" s="27"/>
      <c r="AA14" s="27">
        <f t="shared" si="20"/>
        <v>-117806.20000000001</v>
      </c>
      <c r="AB14" s="27">
        <f t="shared" si="4"/>
        <v>382345.1</v>
      </c>
      <c r="AC14" s="27">
        <f t="shared" si="5"/>
        <v>284064.8</v>
      </c>
      <c r="AD14" s="27">
        <f t="shared" si="6"/>
        <v>83206</v>
      </c>
      <c r="AE14" s="27">
        <f t="shared" si="21"/>
        <v>749615.8999999999</v>
      </c>
      <c r="AF14" s="38"/>
      <c r="AG14" s="38"/>
      <c r="AH14" s="38"/>
      <c r="AI14" s="38">
        <f t="shared" si="22"/>
        <v>0</v>
      </c>
      <c r="AJ14" s="27">
        <f t="shared" si="7"/>
        <v>382345.1</v>
      </c>
      <c r="AK14" s="27">
        <f t="shared" si="8"/>
        <v>284064.8</v>
      </c>
      <c r="AL14" s="27">
        <f t="shared" si="9"/>
        <v>83206</v>
      </c>
      <c r="AM14" s="27">
        <f t="shared" si="23"/>
        <v>749615.8999999999</v>
      </c>
      <c r="AN14" s="38">
        <v>-6240</v>
      </c>
      <c r="AO14" s="38">
        <v>-949.4</v>
      </c>
      <c r="AP14" s="38"/>
      <c r="AQ14" s="38">
        <f t="shared" si="24"/>
        <v>-7189.4</v>
      </c>
      <c r="AR14" s="27">
        <f t="shared" si="10"/>
        <v>376105.1</v>
      </c>
      <c r="AS14" s="27">
        <f t="shared" si="11"/>
        <v>283115.39999999997</v>
      </c>
      <c r="AT14" s="27">
        <f t="shared" si="12"/>
        <v>83206</v>
      </c>
      <c r="AU14" s="27">
        <f t="shared" si="25"/>
        <v>742426.5</v>
      </c>
    </row>
    <row r="15" spans="1:47" ht="101.25" customHeight="1">
      <c r="A15" s="7" t="s">
        <v>40</v>
      </c>
      <c r="B15" s="6" t="s">
        <v>12</v>
      </c>
      <c r="C15" s="20" t="s">
        <v>14</v>
      </c>
      <c r="D15" s="27">
        <v>4050.2</v>
      </c>
      <c r="E15" s="27">
        <v>5237.1</v>
      </c>
      <c r="F15" s="27">
        <v>0</v>
      </c>
      <c r="G15" s="27">
        <v>9287.3</v>
      </c>
      <c r="H15" s="27"/>
      <c r="I15" s="27"/>
      <c r="J15" s="27"/>
      <c r="K15" s="27">
        <f t="shared" si="13"/>
        <v>0</v>
      </c>
      <c r="L15" s="27">
        <f t="shared" si="14"/>
        <v>4050.2</v>
      </c>
      <c r="M15" s="27">
        <f t="shared" si="15"/>
        <v>5237.1</v>
      </c>
      <c r="N15" s="27">
        <f t="shared" si="16"/>
        <v>0</v>
      </c>
      <c r="O15" s="27">
        <f t="shared" si="17"/>
        <v>9287.3</v>
      </c>
      <c r="P15" s="27"/>
      <c r="Q15" s="27"/>
      <c r="R15" s="27"/>
      <c r="S15" s="27">
        <f t="shared" si="18"/>
        <v>0</v>
      </c>
      <c r="T15" s="27">
        <f t="shared" si="1"/>
        <v>4050.2</v>
      </c>
      <c r="U15" s="27">
        <f t="shared" si="2"/>
        <v>5237.1</v>
      </c>
      <c r="V15" s="27">
        <f t="shared" si="3"/>
        <v>0</v>
      </c>
      <c r="W15" s="27">
        <f t="shared" si="19"/>
        <v>9287.3</v>
      </c>
      <c r="X15" s="27"/>
      <c r="Y15" s="27"/>
      <c r="Z15" s="27"/>
      <c r="AA15" s="27">
        <f t="shared" si="20"/>
        <v>0</v>
      </c>
      <c r="AB15" s="27">
        <f t="shared" si="4"/>
        <v>4050.2</v>
      </c>
      <c r="AC15" s="27">
        <f t="shared" si="5"/>
        <v>5237.1</v>
      </c>
      <c r="AD15" s="27">
        <f t="shared" si="6"/>
        <v>0</v>
      </c>
      <c r="AE15" s="27">
        <f t="shared" si="21"/>
        <v>9287.3</v>
      </c>
      <c r="AF15" s="38"/>
      <c r="AG15" s="38">
        <v>483.2</v>
      </c>
      <c r="AH15" s="38"/>
      <c r="AI15" s="38">
        <f t="shared" si="22"/>
        <v>483.2</v>
      </c>
      <c r="AJ15" s="27">
        <f t="shared" si="7"/>
        <v>4050.2</v>
      </c>
      <c r="AK15" s="41">
        <f t="shared" si="8"/>
        <v>5720.3</v>
      </c>
      <c r="AL15" s="27">
        <f t="shared" si="9"/>
        <v>0</v>
      </c>
      <c r="AM15" s="41">
        <f t="shared" si="23"/>
        <v>9770.5</v>
      </c>
      <c r="AN15" s="38"/>
      <c r="AO15" s="38">
        <v>-483.2</v>
      </c>
      <c r="AP15" s="38"/>
      <c r="AQ15" s="38">
        <f t="shared" si="24"/>
        <v>-483.2</v>
      </c>
      <c r="AR15" s="27">
        <f t="shared" si="10"/>
        <v>4050.2</v>
      </c>
      <c r="AS15" s="41">
        <f t="shared" si="11"/>
        <v>5237.1</v>
      </c>
      <c r="AT15" s="27">
        <f t="shared" si="12"/>
        <v>0</v>
      </c>
      <c r="AU15" s="41">
        <f t="shared" si="25"/>
        <v>9287.3</v>
      </c>
    </row>
    <row r="16" spans="1:47" ht="96" customHeight="1">
      <c r="A16" s="7" t="s">
        <v>33</v>
      </c>
      <c r="B16" s="6" t="s">
        <v>12</v>
      </c>
      <c r="C16" s="5" t="s">
        <v>5</v>
      </c>
      <c r="D16" s="27">
        <v>241814.1</v>
      </c>
      <c r="E16" s="27">
        <v>0</v>
      </c>
      <c r="F16" s="27">
        <v>0</v>
      </c>
      <c r="G16" s="27">
        <v>241814.1</v>
      </c>
      <c r="H16" s="27"/>
      <c r="I16" s="27"/>
      <c r="J16" s="27"/>
      <c r="K16" s="27">
        <f t="shared" si="13"/>
        <v>0</v>
      </c>
      <c r="L16" s="27">
        <f t="shared" si="14"/>
        <v>241814.1</v>
      </c>
      <c r="M16" s="27">
        <f t="shared" si="15"/>
        <v>0</v>
      </c>
      <c r="N16" s="27">
        <f t="shared" si="16"/>
        <v>0</v>
      </c>
      <c r="O16" s="27">
        <f t="shared" si="17"/>
        <v>241814.1</v>
      </c>
      <c r="P16" s="27"/>
      <c r="Q16" s="27"/>
      <c r="R16" s="27"/>
      <c r="S16" s="27">
        <f t="shared" si="18"/>
        <v>0</v>
      </c>
      <c r="T16" s="27">
        <f t="shared" si="1"/>
        <v>241814.1</v>
      </c>
      <c r="U16" s="27">
        <f t="shared" si="2"/>
        <v>0</v>
      </c>
      <c r="V16" s="27">
        <f t="shared" si="3"/>
        <v>0</v>
      </c>
      <c r="W16" s="27">
        <f t="shared" si="19"/>
        <v>241814.1</v>
      </c>
      <c r="X16" s="27">
        <v>12492.4</v>
      </c>
      <c r="Y16" s="27">
        <v>32057.9</v>
      </c>
      <c r="Z16" s="27"/>
      <c r="AA16" s="27">
        <f t="shared" si="20"/>
        <v>44550.3</v>
      </c>
      <c r="AB16" s="27">
        <f t="shared" si="4"/>
        <v>254306.5</v>
      </c>
      <c r="AC16" s="27">
        <f t="shared" si="5"/>
        <v>32057.9</v>
      </c>
      <c r="AD16" s="27">
        <f t="shared" si="6"/>
        <v>0</v>
      </c>
      <c r="AE16" s="27">
        <f t="shared" si="21"/>
        <v>286364.4</v>
      </c>
      <c r="AF16" s="38"/>
      <c r="AG16" s="38"/>
      <c r="AH16" s="38"/>
      <c r="AI16" s="38">
        <f t="shared" si="22"/>
        <v>0</v>
      </c>
      <c r="AJ16" s="27">
        <f t="shared" si="7"/>
        <v>254306.5</v>
      </c>
      <c r="AK16" s="27">
        <f t="shared" si="8"/>
        <v>32057.9</v>
      </c>
      <c r="AL16" s="27">
        <f t="shared" si="9"/>
        <v>0</v>
      </c>
      <c r="AM16" s="27">
        <f t="shared" si="23"/>
        <v>286364.4</v>
      </c>
      <c r="AN16" s="38">
        <v>-22218.2</v>
      </c>
      <c r="AO16" s="38">
        <v>-32057.9</v>
      </c>
      <c r="AP16" s="38"/>
      <c r="AQ16" s="38">
        <f t="shared" si="24"/>
        <v>-54276.100000000006</v>
      </c>
      <c r="AR16" s="27">
        <f t="shared" si="10"/>
        <v>232088.3</v>
      </c>
      <c r="AS16" s="27">
        <f t="shared" si="11"/>
        <v>0</v>
      </c>
      <c r="AT16" s="27">
        <f t="shared" si="12"/>
        <v>0</v>
      </c>
      <c r="AU16" s="27">
        <f t="shared" si="25"/>
        <v>232088.3</v>
      </c>
    </row>
    <row r="17" spans="1:47" ht="79.5" customHeight="1">
      <c r="A17" s="40" t="s">
        <v>48</v>
      </c>
      <c r="B17" s="6" t="s">
        <v>12</v>
      </c>
      <c r="C17" s="33" t="s">
        <v>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>
        <v>5376.1</v>
      </c>
      <c r="S17" s="27">
        <f t="shared" si="18"/>
        <v>5376.1</v>
      </c>
      <c r="T17" s="27">
        <f>L17+P17</f>
        <v>0</v>
      </c>
      <c r="U17" s="27">
        <f>M17+Q17</f>
        <v>0</v>
      </c>
      <c r="V17" s="27">
        <f>N17+R17</f>
        <v>5376.1</v>
      </c>
      <c r="W17" s="27">
        <f>T17+U17+V17</f>
        <v>5376.1</v>
      </c>
      <c r="X17" s="27"/>
      <c r="Y17" s="27"/>
      <c r="Z17" s="27"/>
      <c r="AA17" s="27">
        <f t="shared" si="20"/>
        <v>0</v>
      </c>
      <c r="AB17" s="27">
        <f t="shared" si="4"/>
        <v>0</v>
      </c>
      <c r="AC17" s="27">
        <f t="shared" si="5"/>
        <v>0</v>
      </c>
      <c r="AD17" s="27">
        <f t="shared" si="6"/>
        <v>5376.1</v>
      </c>
      <c r="AE17" s="27">
        <f>AB17+AC17+AD17</f>
        <v>5376.1</v>
      </c>
      <c r="AF17" s="38"/>
      <c r="AG17" s="38"/>
      <c r="AH17" s="38"/>
      <c r="AI17" s="38">
        <f t="shared" si="22"/>
        <v>0</v>
      </c>
      <c r="AJ17" s="27">
        <f t="shared" si="7"/>
        <v>0</v>
      </c>
      <c r="AK17" s="27">
        <f t="shared" si="8"/>
        <v>0</v>
      </c>
      <c r="AL17" s="27">
        <f t="shared" si="9"/>
        <v>5376.1</v>
      </c>
      <c r="AM17" s="27">
        <f>AJ17+AK17+AL17</f>
        <v>5376.1</v>
      </c>
      <c r="AN17" s="38"/>
      <c r="AO17" s="38"/>
      <c r="AP17" s="38"/>
      <c r="AQ17" s="38">
        <f t="shared" si="24"/>
        <v>0</v>
      </c>
      <c r="AR17" s="27">
        <f t="shared" si="10"/>
        <v>0</v>
      </c>
      <c r="AS17" s="27">
        <f t="shared" si="11"/>
        <v>0</v>
      </c>
      <c r="AT17" s="27">
        <f t="shared" si="12"/>
        <v>5376.1</v>
      </c>
      <c r="AU17" s="27">
        <f>AR17+AS17+AT17</f>
        <v>5376.1</v>
      </c>
    </row>
    <row r="18" spans="1:47" ht="38.25" customHeight="1">
      <c r="A18" s="53" t="s">
        <v>34</v>
      </c>
      <c r="B18" s="56" t="s">
        <v>12</v>
      </c>
      <c r="C18" s="34" t="s">
        <v>38</v>
      </c>
      <c r="D18" s="27">
        <v>43650</v>
      </c>
      <c r="E18" s="27">
        <v>84481.5</v>
      </c>
      <c r="F18" s="27">
        <v>0</v>
      </c>
      <c r="G18" s="27">
        <v>128131.5</v>
      </c>
      <c r="H18" s="27"/>
      <c r="I18" s="27"/>
      <c r="J18" s="27"/>
      <c r="K18" s="27">
        <f t="shared" si="13"/>
        <v>0</v>
      </c>
      <c r="L18" s="27">
        <f t="shared" si="14"/>
        <v>43650</v>
      </c>
      <c r="M18" s="27">
        <f t="shared" si="15"/>
        <v>84481.5</v>
      </c>
      <c r="N18" s="27">
        <f t="shared" si="16"/>
        <v>0</v>
      </c>
      <c r="O18" s="27">
        <f t="shared" si="17"/>
        <v>128131.5</v>
      </c>
      <c r="P18" s="27"/>
      <c r="Q18" s="27"/>
      <c r="R18" s="27"/>
      <c r="S18" s="27">
        <f t="shared" si="18"/>
        <v>0</v>
      </c>
      <c r="T18" s="27">
        <f t="shared" si="1"/>
        <v>43650</v>
      </c>
      <c r="U18" s="27">
        <f t="shared" si="2"/>
        <v>84481.5</v>
      </c>
      <c r="V18" s="27">
        <f t="shared" si="3"/>
        <v>0</v>
      </c>
      <c r="W18" s="27">
        <f t="shared" si="19"/>
        <v>128131.5</v>
      </c>
      <c r="X18" s="27">
        <v>15519.9</v>
      </c>
      <c r="Y18" s="27"/>
      <c r="Z18" s="27"/>
      <c r="AA18" s="27">
        <f t="shared" si="20"/>
        <v>15519.9</v>
      </c>
      <c r="AB18" s="27">
        <f aca="true" t="shared" si="26" ref="AB18:AB27">T18+X18</f>
        <v>59169.9</v>
      </c>
      <c r="AC18" s="27">
        <f aca="true" t="shared" si="27" ref="AC18:AC27">U18+Y18</f>
        <v>84481.5</v>
      </c>
      <c r="AD18" s="27">
        <f aca="true" t="shared" si="28" ref="AD18:AD27">V18+Z18</f>
        <v>0</v>
      </c>
      <c r="AE18" s="27">
        <f>AB18+AC18+AD18</f>
        <v>143651.4</v>
      </c>
      <c r="AF18" s="38"/>
      <c r="AG18" s="38"/>
      <c r="AH18" s="38"/>
      <c r="AI18" s="38">
        <f t="shared" si="22"/>
        <v>0</v>
      </c>
      <c r="AJ18" s="27">
        <f t="shared" si="7"/>
        <v>59169.9</v>
      </c>
      <c r="AK18" s="27">
        <f t="shared" si="8"/>
        <v>84481.5</v>
      </c>
      <c r="AL18" s="27">
        <f t="shared" si="9"/>
        <v>0</v>
      </c>
      <c r="AM18" s="27">
        <f>AJ18+AK18+AL18</f>
        <v>143651.4</v>
      </c>
      <c r="AN18" s="38"/>
      <c r="AO18" s="38"/>
      <c r="AP18" s="38"/>
      <c r="AQ18" s="38">
        <f t="shared" si="24"/>
        <v>0</v>
      </c>
      <c r="AR18" s="27">
        <f t="shared" si="10"/>
        <v>59169.9</v>
      </c>
      <c r="AS18" s="27">
        <f t="shared" si="11"/>
        <v>84481.5</v>
      </c>
      <c r="AT18" s="27">
        <f t="shared" si="12"/>
        <v>0</v>
      </c>
      <c r="AU18" s="27">
        <f>AR18+AS18+AT18</f>
        <v>143651.4</v>
      </c>
    </row>
    <row r="19" spans="1:47" ht="49.5" customHeight="1">
      <c r="A19" s="54"/>
      <c r="B19" s="57"/>
      <c r="C19" s="34" t="s">
        <v>5</v>
      </c>
      <c r="D19" s="27">
        <v>0</v>
      </c>
      <c r="E19" s="27">
        <v>124626.6</v>
      </c>
      <c r="F19" s="27">
        <v>0</v>
      </c>
      <c r="G19" s="27">
        <v>124626.6</v>
      </c>
      <c r="H19" s="27"/>
      <c r="I19" s="27"/>
      <c r="J19" s="27"/>
      <c r="K19" s="27">
        <f t="shared" si="13"/>
        <v>0</v>
      </c>
      <c r="L19" s="27">
        <f t="shared" si="14"/>
        <v>0</v>
      </c>
      <c r="M19" s="27">
        <f t="shared" si="15"/>
        <v>124626.6</v>
      </c>
      <c r="N19" s="27">
        <f t="shared" si="16"/>
        <v>0</v>
      </c>
      <c r="O19" s="27">
        <f t="shared" si="17"/>
        <v>124626.6</v>
      </c>
      <c r="P19" s="27"/>
      <c r="Q19" s="27"/>
      <c r="R19" s="27"/>
      <c r="S19" s="27">
        <f t="shared" si="18"/>
        <v>0</v>
      </c>
      <c r="T19" s="27">
        <f t="shared" si="1"/>
        <v>0</v>
      </c>
      <c r="U19" s="27">
        <f t="shared" si="2"/>
        <v>124626.6</v>
      </c>
      <c r="V19" s="27">
        <f t="shared" si="3"/>
        <v>0</v>
      </c>
      <c r="W19" s="27">
        <f t="shared" si="19"/>
        <v>124626.6</v>
      </c>
      <c r="X19" s="27"/>
      <c r="Y19" s="27"/>
      <c r="Z19" s="27"/>
      <c r="AA19" s="27">
        <f t="shared" si="20"/>
        <v>0</v>
      </c>
      <c r="AB19" s="27">
        <f t="shared" si="26"/>
        <v>0</v>
      </c>
      <c r="AC19" s="27">
        <f t="shared" si="27"/>
        <v>124626.6</v>
      </c>
      <c r="AD19" s="27">
        <f t="shared" si="28"/>
        <v>0</v>
      </c>
      <c r="AE19" s="27">
        <f>AB19+AC19+AD19</f>
        <v>124626.6</v>
      </c>
      <c r="AF19" s="38"/>
      <c r="AG19" s="38"/>
      <c r="AH19" s="38"/>
      <c r="AI19" s="38">
        <f t="shared" si="22"/>
        <v>0</v>
      </c>
      <c r="AJ19" s="27">
        <f t="shared" si="7"/>
        <v>0</v>
      </c>
      <c r="AK19" s="27">
        <f t="shared" si="8"/>
        <v>124626.6</v>
      </c>
      <c r="AL19" s="27">
        <f t="shared" si="9"/>
        <v>0</v>
      </c>
      <c r="AM19" s="27">
        <f>AJ19+AK19+AL19</f>
        <v>124626.6</v>
      </c>
      <c r="AN19" s="38"/>
      <c r="AO19" s="38"/>
      <c r="AP19" s="38"/>
      <c r="AQ19" s="38">
        <f t="shared" si="24"/>
        <v>0</v>
      </c>
      <c r="AR19" s="27">
        <f t="shared" si="10"/>
        <v>0</v>
      </c>
      <c r="AS19" s="27">
        <f t="shared" si="11"/>
        <v>124626.6</v>
      </c>
      <c r="AT19" s="27">
        <f t="shared" si="12"/>
        <v>0</v>
      </c>
      <c r="AU19" s="27">
        <f>AR19+AS19+AT19</f>
        <v>124626.6</v>
      </c>
    </row>
    <row r="20" spans="1:47" ht="37.5" customHeight="1">
      <c r="A20" s="55"/>
      <c r="B20" s="58"/>
      <c r="C20" s="5" t="s">
        <v>17</v>
      </c>
      <c r="D20" s="27">
        <v>9790</v>
      </c>
      <c r="E20" s="27">
        <v>0</v>
      </c>
      <c r="F20" s="27">
        <v>0</v>
      </c>
      <c r="G20" s="27">
        <v>9790</v>
      </c>
      <c r="H20" s="27"/>
      <c r="I20" s="27">
        <v>67982.7</v>
      </c>
      <c r="J20" s="27"/>
      <c r="K20" s="27">
        <f t="shared" si="13"/>
        <v>67982.7</v>
      </c>
      <c r="L20" s="27">
        <f t="shared" si="14"/>
        <v>9790</v>
      </c>
      <c r="M20" s="27">
        <f t="shared" si="15"/>
        <v>67982.7</v>
      </c>
      <c r="N20" s="27">
        <f t="shared" si="16"/>
        <v>0</v>
      </c>
      <c r="O20" s="27">
        <f t="shared" si="17"/>
        <v>77772.7</v>
      </c>
      <c r="P20" s="27"/>
      <c r="Q20" s="27"/>
      <c r="R20" s="27"/>
      <c r="S20" s="27">
        <f t="shared" si="18"/>
        <v>0</v>
      </c>
      <c r="T20" s="27">
        <f t="shared" si="1"/>
        <v>9790</v>
      </c>
      <c r="U20" s="27">
        <f t="shared" si="2"/>
        <v>67982.7</v>
      </c>
      <c r="V20" s="27">
        <f t="shared" si="3"/>
        <v>0</v>
      </c>
      <c r="W20" s="27">
        <f t="shared" si="19"/>
        <v>77772.7</v>
      </c>
      <c r="X20" s="27"/>
      <c r="Y20" s="27"/>
      <c r="Z20" s="27"/>
      <c r="AA20" s="27">
        <f t="shared" si="20"/>
        <v>0</v>
      </c>
      <c r="AB20" s="27">
        <f t="shared" si="26"/>
        <v>9790</v>
      </c>
      <c r="AC20" s="27">
        <f t="shared" si="27"/>
        <v>67982.7</v>
      </c>
      <c r="AD20" s="27">
        <f t="shared" si="28"/>
        <v>0</v>
      </c>
      <c r="AE20" s="27">
        <f>AB20+AC20+AD20</f>
        <v>77772.7</v>
      </c>
      <c r="AF20" s="38"/>
      <c r="AG20" s="38"/>
      <c r="AH20" s="38"/>
      <c r="AI20" s="38">
        <f t="shared" si="22"/>
        <v>0</v>
      </c>
      <c r="AJ20" s="27">
        <f t="shared" si="7"/>
        <v>9790</v>
      </c>
      <c r="AK20" s="27">
        <f t="shared" si="8"/>
        <v>67982.7</v>
      </c>
      <c r="AL20" s="27">
        <f t="shared" si="9"/>
        <v>0</v>
      </c>
      <c r="AM20" s="27">
        <f>AJ20+AK20+AL20</f>
        <v>77772.7</v>
      </c>
      <c r="AN20" s="38"/>
      <c r="AO20" s="38"/>
      <c r="AP20" s="38"/>
      <c r="AQ20" s="38">
        <f t="shared" si="24"/>
        <v>0</v>
      </c>
      <c r="AR20" s="27">
        <f t="shared" si="10"/>
        <v>9790</v>
      </c>
      <c r="AS20" s="27">
        <f t="shared" si="11"/>
        <v>67982.7</v>
      </c>
      <c r="AT20" s="27">
        <f t="shared" si="12"/>
        <v>0</v>
      </c>
      <c r="AU20" s="27">
        <f>AR20+AS20+AT20</f>
        <v>77772.7</v>
      </c>
    </row>
    <row r="21" spans="1:47" ht="80.25" customHeight="1">
      <c r="A21" s="39" t="s">
        <v>43</v>
      </c>
      <c r="B21" s="42" t="s">
        <v>12</v>
      </c>
      <c r="C21" s="33" t="s">
        <v>31</v>
      </c>
      <c r="D21" s="27"/>
      <c r="E21" s="27"/>
      <c r="F21" s="27"/>
      <c r="G21" s="27"/>
      <c r="H21" s="27">
        <v>652762.3</v>
      </c>
      <c r="I21" s="27"/>
      <c r="J21" s="27"/>
      <c r="K21" s="27">
        <f t="shared" si="13"/>
        <v>652762.3</v>
      </c>
      <c r="L21" s="27">
        <f>D21+H21</f>
        <v>652762.3</v>
      </c>
      <c r="M21" s="27">
        <f>E21+I21</f>
        <v>0</v>
      </c>
      <c r="N21" s="27">
        <f>F21+J21</f>
        <v>0</v>
      </c>
      <c r="O21" s="27">
        <f>L21+M21+N21</f>
        <v>652762.3</v>
      </c>
      <c r="P21" s="27">
        <v>57200</v>
      </c>
      <c r="Q21" s="27"/>
      <c r="R21" s="27"/>
      <c r="S21" s="27">
        <f t="shared" si="18"/>
        <v>57200</v>
      </c>
      <c r="T21" s="27">
        <f aca="true" t="shared" si="29" ref="T21:V27">L21+P21</f>
        <v>709962.3</v>
      </c>
      <c r="U21" s="27">
        <f t="shared" si="29"/>
        <v>0</v>
      </c>
      <c r="V21" s="27">
        <f t="shared" si="29"/>
        <v>0</v>
      </c>
      <c r="W21" s="27">
        <f>T21+U21+V21</f>
        <v>709962.3</v>
      </c>
      <c r="X21" s="27">
        <f>10000-49852.1</f>
        <v>-39852.1</v>
      </c>
      <c r="Y21" s="27"/>
      <c r="Z21" s="27"/>
      <c r="AA21" s="27">
        <f t="shared" si="20"/>
        <v>-39852.1</v>
      </c>
      <c r="AB21" s="27">
        <f t="shared" si="26"/>
        <v>670110.2000000001</v>
      </c>
      <c r="AC21" s="27">
        <f t="shared" si="27"/>
        <v>0</v>
      </c>
      <c r="AD21" s="27">
        <f t="shared" si="28"/>
        <v>0</v>
      </c>
      <c r="AE21" s="27">
        <f>AB21+AC21+AD21</f>
        <v>670110.2000000001</v>
      </c>
      <c r="AF21" s="38">
        <v>-115025.9</v>
      </c>
      <c r="AG21" s="38"/>
      <c r="AH21" s="38"/>
      <c r="AI21" s="38">
        <f t="shared" si="22"/>
        <v>-115025.9</v>
      </c>
      <c r="AJ21" s="41">
        <f t="shared" si="7"/>
        <v>555084.3</v>
      </c>
      <c r="AK21" s="27">
        <f t="shared" si="8"/>
        <v>0</v>
      </c>
      <c r="AL21" s="27">
        <f t="shared" si="9"/>
        <v>0</v>
      </c>
      <c r="AM21" s="41">
        <f>AJ21+AK21+AL21</f>
        <v>555084.3</v>
      </c>
      <c r="AN21" s="38"/>
      <c r="AO21" s="38"/>
      <c r="AP21" s="38"/>
      <c r="AQ21" s="38">
        <f t="shared" si="24"/>
        <v>0</v>
      </c>
      <c r="AR21" s="41">
        <f t="shared" si="10"/>
        <v>555084.3</v>
      </c>
      <c r="AS21" s="27">
        <f t="shared" si="11"/>
        <v>0</v>
      </c>
      <c r="AT21" s="27">
        <f t="shared" si="12"/>
        <v>0</v>
      </c>
      <c r="AU21" s="41">
        <f>AR21+AS21+AT21</f>
        <v>555084.3</v>
      </c>
    </row>
    <row r="22" spans="1:47" ht="46.5" customHeight="1">
      <c r="A22" s="64" t="s">
        <v>32</v>
      </c>
      <c r="B22" s="56" t="s">
        <v>12</v>
      </c>
      <c r="C22" s="33" t="s">
        <v>30</v>
      </c>
      <c r="D22" s="27">
        <v>152660</v>
      </c>
      <c r="E22" s="27">
        <v>0</v>
      </c>
      <c r="F22" s="27">
        <v>0</v>
      </c>
      <c r="G22" s="27">
        <v>152660</v>
      </c>
      <c r="H22" s="27"/>
      <c r="I22" s="27"/>
      <c r="J22" s="27"/>
      <c r="K22" s="27">
        <f t="shared" si="13"/>
        <v>0</v>
      </c>
      <c r="L22" s="27">
        <f t="shared" si="14"/>
        <v>152660</v>
      </c>
      <c r="M22" s="27">
        <f t="shared" si="15"/>
        <v>0</v>
      </c>
      <c r="N22" s="27">
        <f t="shared" si="16"/>
        <v>0</v>
      </c>
      <c r="O22" s="27">
        <f t="shared" si="17"/>
        <v>152660</v>
      </c>
      <c r="P22" s="27"/>
      <c r="Q22" s="27"/>
      <c r="R22" s="27"/>
      <c r="S22" s="27">
        <f t="shared" si="18"/>
        <v>0</v>
      </c>
      <c r="T22" s="27">
        <f t="shared" si="29"/>
        <v>152660</v>
      </c>
      <c r="U22" s="27">
        <f t="shared" si="29"/>
        <v>0</v>
      </c>
      <c r="V22" s="27">
        <f t="shared" si="29"/>
        <v>0</v>
      </c>
      <c r="W22" s="27">
        <f aca="true" t="shared" si="30" ref="W22:W27">T22+U22+V22</f>
        <v>152660</v>
      </c>
      <c r="X22" s="27">
        <v>-3860</v>
      </c>
      <c r="Y22" s="27">
        <v>1928.5</v>
      </c>
      <c r="Z22" s="27"/>
      <c r="AA22" s="27">
        <f t="shared" si="20"/>
        <v>-1931.5</v>
      </c>
      <c r="AB22" s="27">
        <f t="shared" si="26"/>
        <v>148800</v>
      </c>
      <c r="AC22" s="27">
        <f t="shared" si="27"/>
        <v>1928.5</v>
      </c>
      <c r="AD22" s="27">
        <f t="shared" si="28"/>
        <v>0</v>
      </c>
      <c r="AE22" s="27">
        <f aca="true" t="shared" si="31" ref="AE22:AE27">AB22+AC22+AD22</f>
        <v>150728.5</v>
      </c>
      <c r="AF22" s="38"/>
      <c r="AG22" s="38">
        <v>990</v>
      </c>
      <c r="AH22" s="38"/>
      <c r="AI22" s="38">
        <f t="shared" si="22"/>
        <v>990</v>
      </c>
      <c r="AJ22" s="27">
        <f t="shared" si="7"/>
        <v>148800</v>
      </c>
      <c r="AK22" s="41">
        <f t="shared" si="8"/>
        <v>2918.5</v>
      </c>
      <c r="AL22" s="27">
        <f t="shared" si="9"/>
        <v>0</v>
      </c>
      <c r="AM22" s="41">
        <f aca="true" t="shared" si="32" ref="AM22:AM27">AJ22+AK22+AL22</f>
        <v>151718.5</v>
      </c>
      <c r="AN22" s="38">
        <v>2000</v>
      </c>
      <c r="AO22" s="38"/>
      <c r="AP22" s="38"/>
      <c r="AQ22" s="38">
        <f t="shared" si="24"/>
        <v>2000</v>
      </c>
      <c r="AR22" s="27">
        <f t="shared" si="10"/>
        <v>150800</v>
      </c>
      <c r="AS22" s="41">
        <f t="shared" si="11"/>
        <v>2918.5</v>
      </c>
      <c r="AT22" s="27">
        <f t="shared" si="12"/>
        <v>0</v>
      </c>
      <c r="AU22" s="41">
        <f aca="true" t="shared" si="33" ref="AU22:AU27">AR22+AS22+AT22</f>
        <v>153718.5</v>
      </c>
    </row>
    <row r="23" spans="1:47" ht="38.25" customHeight="1">
      <c r="A23" s="65"/>
      <c r="B23" s="44"/>
      <c r="C23" s="33" t="s">
        <v>31</v>
      </c>
      <c r="D23" s="27">
        <v>706672.3</v>
      </c>
      <c r="E23" s="27">
        <v>0</v>
      </c>
      <c r="F23" s="27">
        <v>0</v>
      </c>
      <c r="G23" s="27">
        <v>706672.3</v>
      </c>
      <c r="H23" s="27">
        <v>-698357.3</v>
      </c>
      <c r="I23" s="27"/>
      <c r="J23" s="27"/>
      <c r="K23" s="27">
        <f t="shared" si="13"/>
        <v>-698357.3</v>
      </c>
      <c r="L23" s="27">
        <f t="shared" si="14"/>
        <v>8315</v>
      </c>
      <c r="M23" s="27">
        <f t="shared" si="15"/>
        <v>0</v>
      </c>
      <c r="N23" s="27">
        <f t="shared" si="16"/>
        <v>0</v>
      </c>
      <c r="O23" s="27">
        <f t="shared" si="17"/>
        <v>8315</v>
      </c>
      <c r="P23" s="27"/>
      <c r="Q23" s="27"/>
      <c r="R23" s="27"/>
      <c r="S23" s="27">
        <f t="shared" si="18"/>
        <v>0</v>
      </c>
      <c r="T23" s="27">
        <f t="shared" si="29"/>
        <v>8315</v>
      </c>
      <c r="U23" s="27">
        <f t="shared" si="29"/>
        <v>0</v>
      </c>
      <c r="V23" s="27">
        <f t="shared" si="29"/>
        <v>0</v>
      </c>
      <c r="W23" s="27">
        <f t="shared" si="30"/>
        <v>8315</v>
      </c>
      <c r="X23" s="27"/>
      <c r="Y23" s="27"/>
      <c r="Z23" s="27"/>
      <c r="AA23" s="27">
        <f t="shared" si="20"/>
        <v>0</v>
      </c>
      <c r="AB23" s="27">
        <f t="shared" si="26"/>
        <v>8315</v>
      </c>
      <c r="AC23" s="27">
        <f t="shared" si="27"/>
        <v>0</v>
      </c>
      <c r="AD23" s="27">
        <f t="shared" si="28"/>
        <v>0</v>
      </c>
      <c r="AE23" s="27">
        <f t="shared" si="31"/>
        <v>8315</v>
      </c>
      <c r="AF23" s="38"/>
      <c r="AG23" s="38"/>
      <c r="AH23" s="38"/>
      <c r="AI23" s="38">
        <f t="shared" si="22"/>
        <v>0</v>
      </c>
      <c r="AJ23" s="27">
        <f t="shared" si="7"/>
        <v>8315</v>
      </c>
      <c r="AK23" s="27">
        <f t="shared" si="8"/>
        <v>0</v>
      </c>
      <c r="AL23" s="27">
        <f t="shared" si="9"/>
        <v>0</v>
      </c>
      <c r="AM23" s="27">
        <f t="shared" si="32"/>
        <v>8315</v>
      </c>
      <c r="AN23" s="38"/>
      <c r="AO23" s="38"/>
      <c r="AP23" s="38"/>
      <c r="AQ23" s="38">
        <f t="shared" si="24"/>
        <v>0</v>
      </c>
      <c r="AR23" s="27">
        <f t="shared" si="10"/>
        <v>8315</v>
      </c>
      <c r="AS23" s="27">
        <f t="shared" si="11"/>
        <v>0</v>
      </c>
      <c r="AT23" s="27">
        <f t="shared" si="12"/>
        <v>0</v>
      </c>
      <c r="AU23" s="27">
        <f t="shared" si="33"/>
        <v>8315</v>
      </c>
    </row>
    <row r="24" spans="1:47" ht="83.25" customHeight="1">
      <c r="A24" s="23" t="s">
        <v>41</v>
      </c>
      <c r="B24" s="6" t="s">
        <v>12</v>
      </c>
      <c r="C24" s="24" t="s">
        <v>22</v>
      </c>
      <c r="D24" s="27">
        <v>466.1</v>
      </c>
      <c r="E24" s="27">
        <v>0</v>
      </c>
      <c r="F24" s="27">
        <v>0</v>
      </c>
      <c r="G24" s="27">
        <v>466.1</v>
      </c>
      <c r="H24" s="27"/>
      <c r="I24" s="27"/>
      <c r="J24" s="27"/>
      <c r="K24" s="27">
        <f t="shared" si="13"/>
        <v>0</v>
      </c>
      <c r="L24" s="27">
        <f t="shared" si="14"/>
        <v>466.1</v>
      </c>
      <c r="M24" s="27">
        <f t="shared" si="15"/>
        <v>0</v>
      </c>
      <c r="N24" s="27">
        <f t="shared" si="16"/>
        <v>0</v>
      </c>
      <c r="O24" s="27">
        <f t="shared" si="17"/>
        <v>466.1</v>
      </c>
      <c r="P24" s="27"/>
      <c r="Q24" s="27"/>
      <c r="R24" s="27"/>
      <c r="S24" s="27">
        <f t="shared" si="18"/>
        <v>0</v>
      </c>
      <c r="T24" s="27">
        <f t="shared" si="29"/>
        <v>466.1</v>
      </c>
      <c r="U24" s="27">
        <f t="shared" si="29"/>
        <v>0</v>
      </c>
      <c r="V24" s="27">
        <f t="shared" si="29"/>
        <v>0</v>
      </c>
      <c r="W24" s="27">
        <f t="shared" si="30"/>
        <v>466.1</v>
      </c>
      <c r="X24" s="27"/>
      <c r="Y24" s="27"/>
      <c r="Z24" s="27"/>
      <c r="AA24" s="27">
        <f t="shared" si="20"/>
        <v>0</v>
      </c>
      <c r="AB24" s="27">
        <f t="shared" si="26"/>
        <v>466.1</v>
      </c>
      <c r="AC24" s="27">
        <f t="shared" si="27"/>
        <v>0</v>
      </c>
      <c r="AD24" s="27">
        <f t="shared" si="28"/>
        <v>0</v>
      </c>
      <c r="AE24" s="27">
        <f t="shared" si="31"/>
        <v>466.1</v>
      </c>
      <c r="AF24" s="38">
        <v>31746.6</v>
      </c>
      <c r="AG24" s="38"/>
      <c r="AH24" s="38"/>
      <c r="AI24" s="38">
        <f t="shared" si="22"/>
        <v>31746.6</v>
      </c>
      <c r="AJ24" s="41">
        <f t="shared" si="7"/>
        <v>32212.699999999997</v>
      </c>
      <c r="AK24" s="27">
        <f t="shared" si="8"/>
        <v>0</v>
      </c>
      <c r="AL24" s="27">
        <f t="shared" si="9"/>
        <v>0</v>
      </c>
      <c r="AM24" s="41">
        <f t="shared" si="32"/>
        <v>32212.699999999997</v>
      </c>
      <c r="AN24" s="38"/>
      <c r="AO24" s="38"/>
      <c r="AP24" s="38"/>
      <c r="AQ24" s="38">
        <f t="shared" si="24"/>
        <v>0</v>
      </c>
      <c r="AR24" s="41">
        <f t="shared" si="10"/>
        <v>32212.699999999997</v>
      </c>
      <c r="AS24" s="27">
        <f t="shared" si="11"/>
        <v>0</v>
      </c>
      <c r="AT24" s="27">
        <f t="shared" si="12"/>
        <v>0</v>
      </c>
      <c r="AU24" s="41">
        <f t="shared" si="33"/>
        <v>32212.699999999997</v>
      </c>
    </row>
    <row r="25" spans="1:47" ht="47.25" customHeight="1">
      <c r="A25" s="64" t="s">
        <v>28</v>
      </c>
      <c r="B25" s="6" t="s">
        <v>12</v>
      </c>
      <c r="C25" s="20" t="s">
        <v>13</v>
      </c>
      <c r="D25" s="27">
        <v>1385</v>
      </c>
      <c r="E25" s="27">
        <v>0</v>
      </c>
      <c r="F25" s="27">
        <v>0</v>
      </c>
      <c r="G25" s="27">
        <v>1385</v>
      </c>
      <c r="H25" s="27"/>
      <c r="I25" s="27"/>
      <c r="J25" s="27"/>
      <c r="K25" s="27">
        <f t="shared" si="13"/>
        <v>0</v>
      </c>
      <c r="L25" s="27">
        <f t="shared" si="14"/>
        <v>1385</v>
      </c>
      <c r="M25" s="27">
        <f t="shared" si="15"/>
        <v>0</v>
      </c>
      <c r="N25" s="27">
        <f t="shared" si="16"/>
        <v>0</v>
      </c>
      <c r="O25" s="27">
        <f t="shared" si="17"/>
        <v>1385</v>
      </c>
      <c r="P25" s="27"/>
      <c r="Q25" s="27"/>
      <c r="R25" s="27"/>
      <c r="S25" s="27">
        <f t="shared" si="18"/>
        <v>0</v>
      </c>
      <c r="T25" s="27">
        <f t="shared" si="29"/>
        <v>1385</v>
      </c>
      <c r="U25" s="27">
        <f t="shared" si="29"/>
        <v>0</v>
      </c>
      <c r="V25" s="27">
        <f t="shared" si="29"/>
        <v>0</v>
      </c>
      <c r="W25" s="27">
        <f t="shared" si="30"/>
        <v>1385</v>
      </c>
      <c r="X25" s="27">
        <v>10000</v>
      </c>
      <c r="Y25" s="27"/>
      <c r="Z25" s="27"/>
      <c r="AA25" s="27">
        <f t="shared" si="20"/>
        <v>10000</v>
      </c>
      <c r="AB25" s="27">
        <f t="shared" si="26"/>
        <v>11385</v>
      </c>
      <c r="AC25" s="27">
        <f t="shared" si="27"/>
        <v>0</v>
      </c>
      <c r="AD25" s="27">
        <f t="shared" si="28"/>
        <v>0</v>
      </c>
      <c r="AE25" s="27">
        <f t="shared" si="31"/>
        <v>11385</v>
      </c>
      <c r="AF25" s="38"/>
      <c r="AG25" s="38"/>
      <c r="AH25" s="38"/>
      <c r="AI25" s="38">
        <f t="shared" si="22"/>
        <v>0</v>
      </c>
      <c r="AJ25" s="27">
        <f t="shared" si="7"/>
        <v>11385</v>
      </c>
      <c r="AK25" s="27">
        <f t="shared" si="8"/>
        <v>0</v>
      </c>
      <c r="AL25" s="27">
        <f t="shared" si="9"/>
        <v>0</v>
      </c>
      <c r="AM25" s="27">
        <f t="shared" si="32"/>
        <v>11385</v>
      </c>
      <c r="AN25" s="38"/>
      <c r="AO25" s="38"/>
      <c r="AP25" s="38"/>
      <c r="AQ25" s="38">
        <f t="shared" si="24"/>
        <v>0</v>
      </c>
      <c r="AR25" s="27">
        <f t="shared" si="10"/>
        <v>11385</v>
      </c>
      <c r="AS25" s="27">
        <f t="shared" si="11"/>
        <v>0</v>
      </c>
      <c r="AT25" s="27">
        <f t="shared" si="12"/>
        <v>0</v>
      </c>
      <c r="AU25" s="27">
        <f t="shared" si="33"/>
        <v>11385</v>
      </c>
    </row>
    <row r="26" spans="1:47" ht="46.5" customHeight="1">
      <c r="A26" s="65"/>
      <c r="B26" s="6" t="s">
        <v>15</v>
      </c>
      <c r="C26" s="20" t="s">
        <v>13</v>
      </c>
      <c r="D26" s="27">
        <v>80775</v>
      </c>
      <c r="E26" s="27">
        <v>0</v>
      </c>
      <c r="F26" s="27">
        <v>0</v>
      </c>
      <c r="G26" s="27">
        <v>80775</v>
      </c>
      <c r="H26" s="27"/>
      <c r="I26" s="27"/>
      <c r="J26" s="27"/>
      <c r="K26" s="27">
        <f t="shared" si="13"/>
        <v>0</v>
      </c>
      <c r="L26" s="27">
        <f t="shared" si="14"/>
        <v>80775</v>
      </c>
      <c r="M26" s="27">
        <f t="shared" si="15"/>
        <v>0</v>
      </c>
      <c r="N26" s="27">
        <f t="shared" si="16"/>
        <v>0</v>
      </c>
      <c r="O26" s="27">
        <f t="shared" si="17"/>
        <v>80775</v>
      </c>
      <c r="P26" s="27"/>
      <c r="Q26" s="27"/>
      <c r="R26" s="27"/>
      <c r="S26" s="27">
        <f t="shared" si="18"/>
        <v>0</v>
      </c>
      <c r="T26" s="27">
        <f t="shared" si="29"/>
        <v>80775</v>
      </c>
      <c r="U26" s="27">
        <f t="shared" si="29"/>
        <v>0</v>
      </c>
      <c r="V26" s="27">
        <f t="shared" si="29"/>
        <v>0</v>
      </c>
      <c r="W26" s="27">
        <f t="shared" si="30"/>
        <v>80775</v>
      </c>
      <c r="X26" s="27"/>
      <c r="Y26" s="27"/>
      <c r="Z26" s="27"/>
      <c r="AA26" s="27">
        <f t="shared" si="20"/>
        <v>0</v>
      </c>
      <c r="AB26" s="27">
        <f t="shared" si="26"/>
        <v>80775</v>
      </c>
      <c r="AC26" s="27">
        <f t="shared" si="27"/>
        <v>0</v>
      </c>
      <c r="AD26" s="27">
        <f t="shared" si="28"/>
        <v>0</v>
      </c>
      <c r="AE26" s="27">
        <f t="shared" si="31"/>
        <v>80775</v>
      </c>
      <c r="AF26" s="38"/>
      <c r="AG26" s="38"/>
      <c r="AH26" s="38"/>
      <c r="AI26" s="38">
        <f t="shared" si="22"/>
        <v>0</v>
      </c>
      <c r="AJ26" s="27">
        <f t="shared" si="7"/>
        <v>80775</v>
      </c>
      <c r="AK26" s="27">
        <f t="shared" si="8"/>
        <v>0</v>
      </c>
      <c r="AL26" s="27">
        <f t="shared" si="9"/>
        <v>0</v>
      </c>
      <c r="AM26" s="27">
        <f t="shared" si="32"/>
        <v>80775</v>
      </c>
      <c r="AN26" s="38"/>
      <c r="AO26" s="38"/>
      <c r="AP26" s="38"/>
      <c r="AQ26" s="38">
        <f t="shared" si="24"/>
        <v>0</v>
      </c>
      <c r="AR26" s="27">
        <f t="shared" si="10"/>
        <v>80775</v>
      </c>
      <c r="AS26" s="27">
        <f t="shared" si="11"/>
        <v>0</v>
      </c>
      <c r="AT26" s="27">
        <f t="shared" si="12"/>
        <v>0</v>
      </c>
      <c r="AU26" s="27">
        <f t="shared" si="33"/>
        <v>80775</v>
      </c>
    </row>
    <row r="27" spans="1:47" ht="81" customHeight="1">
      <c r="A27" s="32" t="s">
        <v>29</v>
      </c>
      <c r="B27" s="6" t="s">
        <v>15</v>
      </c>
      <c r="C27" s="20" t="s">
        <v>23</v>
      </c>
      <c r="D27" s="27">
        <v>10194.7</v>
      </c>
      <c r="E27" s="27">
        <v>575.1</v>
      </c>
      <c r="F27" s="27">
        <v>0</v>
      </c>
      <c r="G27" s="27">
        <v>10769.8</v>
      </c>
      <c r="H27" s="27"/>
      <c r="I27" s="27"/>
      <c r="J27" s="27"/>
      <c r="K27" s="27">
        <f t="shared" si="13"/>
        <v>0</v>
      </c>
      <c r="L27" s="27">
        <f t="shared" si="14"/>
        <v>10194.7</v>
      </c>
      <c r="M27" s="27">
        <f t="shared" si="15"/>
        <v>575.1</v>
      </c>
      <c r="N27" s="27">
        <f t="shared" si="16"/>
        <v>0</v>
      </c>
      <c r="O27" s="27">
        <f t="shared" si="17"/>
        <v>10769.800000000001</v>
      </c>
      <c r="P27" s="27"/>
      <c r="Q27" s="27"/>
      <c r="R27" s="27"/>
      <c r="S27" s="27">
        <f t="shared" si="18"/>
        <v>0</v>
      </c>
      <c r="T27" s="27">
        <f t="shared" si="29"/>
        <v>10194.7</v>
      </c>
      <c r="U27" s="27">
        <f t="shared" si="29"/>
        <v>575.1</v>
      </c>
      <c r="V27" s="27">
        <f t="shared" si="29"/>
        <v>0</v>
      </c>
      <c r="W27" s="27">
        <f t="shared" si="30"/>
        <v>10769.800000000001</v>
      </c>
      <c r="X27" s="27"/>
      <c r="Y27" s="27"/>
      <c r="Z27" s="27"/>
      <c r="AA27" s="27">
        <f t="shared" si="20"/>
        <v>0</v>
      </c>
      <c r="AB27" s="27">
        <f t="shared" si="26"/>
        <v>10194.7</v>
      </c>
      <c r="AC27" s="27">
        <f t="shared" si="27"/>
        <v>575.1</v>
      </c>
      <c r="AD27" s="27">
        <f t="shared" si="28"/>
        <v>0</v>
      </c>
      <c r="AE27" s="27">
        <f t="shared" si="31"/>
        <v>10769.800000000001</v>
      </c>
      <c r="AF27" s="38"/>
      <c r="AG27" s="38"/>
      <c r="AH27" s="38"/>
      <c r="AI27" s="38">
        <f t="shared" si="22"/>
        <v>0</v>
      </c>
      <c r="AJ27" s="27">
        <f t="shared" si="7"/>
        <v>10194.7</v>
      </c>
      <c r="AK27" s="27">
        <f t="shared" si="8"/>
        <v>575.1</v>
      </c>
      <c r="AL27" s="27">
        <f t="shared" si="9"/>
        <v>0</v>
      </c>
      <c r="AM27" s="27">
        <f t="shared" si="32"/>
        <v>10769.800000000001</v>
      </c>
      <c r="AN27" s="38"/>
      <c r="AO27" s="38"/>
      <c r="AP27" s="38"/>
      <c r="AQ27" s="38">
        <f t="shared" si="24"/>
        <v>0</v>
      </c>
      <c r="AR27" s="27">
        <f t="shared" si="10"/>
        <v>10194.7</v>
      </c>
      <c r="AS27" s="27">
        <f t="shared" si="11"/>
        <v>575.1</v>
      </c>
      <c r="AT27" s="27">
        <f t="shared" si="12"/>
        <v>0</v>
      </c>
      <c r="AU27" s="27">
        <f t="shared" si="33"/>
        <v>10769.800000000001</v>
      </c>
    </row>
    <row r="28" spans="1:47" ht="81" customHeight="1">
      <c r="A28" s="43" t="s">
        <v>51</v>
      </c>
      <c r="B28" s="6" t="s">
        <v>12</v>
      </c>
      <c r="C28" s="20" t="s">
        <v>38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38"/>
      <c r="AG28" s="38">
        <v>49500</v>
      </c>
      <c r="AH28" s="38"/>
      <c r="AI28" s="38">
        <f t="shared" si="22"/>
        <v>49500</v>
      </c>
      <c r="AJ28" s="27">
        <f aca="true" t="shared" si="34" ref="AJ28:AL29">AB28+AF28</f>
        <v>0</v>
      </c>
      <c r="AK28" s="41">
        <f t="shared" si="34"/>
        <v>49500</v>
      </c>
      <c r="AL28" s="27">
        <f t="shared" si="34"/>
        <v>0</v>
      </c>
      <c r="AM28" s="41">
        <f>AJ28+AK28+AL28</f>
        <v>49500</v>
      </c>
      <c r="AN28" s="38"/>
      <c r="AO28" s="38">
        <v>24246.1</v>
      </c>
      <c r="AP28" s="38"/>
      <c r="AQ28" s="38">
        <f t="shared" si="24"/>
        <v>24246.1</v>
      </c>
      <c r="AR28" s="27">
        <f t="shared" si="10"/>
        <v>0</v>
      </c>
      <c r="AS28" s="41">
        <f t="shared" si="11"/>
        <v>73746.1</v>
      </c>
      <c r="AT28" s="27">
        <f t="shared" si="12"/>
        <v>0</v>
      </c>
      <c r="AU28" s="41">
        <f>AR28+AS28+AT28</f>
        <v>73746.1</v>
      </c>
    </row>
    <row r="29" spans="1:47" ht="55.5" customHeight="1">
      <c r="A29" s="43" t="s">
        <v>52</v>
      </c>
      <c r="B29" s="6" t="s">
        <v>12</v>
      </c>
      <c r="C29" s="20" t="s">
        <v>5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8">
        <v>30659.2</v>
      </c>
      <c r="AG29" s="38"/>
      <c r="AH29" s="38"/>
      <c r="AI29" s="38">
        <f t="shared" si="22"/>
        <v>30659.2</v>
      </c>
      <c r="AJ29" s="41">
        <f t="shared" si="34"/>
        <v>30659.2</v>
      </c>
      <c r="AK29" s="27">
        <f t="shared" si="34"/>
        <v>0</v>
      </c>
      <c r="AL29" s="27">
        <f t="shared" si="34"/>
        <v>0</v>
      </c>
      <c r="AM29" s="41">
        <f>AJ29+AK29+AL29</f>
        <v>30659.2</v>
      </c>
      <c r="AN29" s="38"/>
      <c r="AO29" s="38"/>
      <c r="AP29" s="38"/>
      <c r="AQ29" s="38">
        <f t="shared" si="24"/>
        <v>0</v>
      </c>
      <c r="AR29" s="41">
        <f t="shared" si="10"/>
        <v>30659.2</v>
      </c>
      <c r="AS29" s="27">
        <f t="shared" si="11"/>
        <v>0</v>
      </c>
      <c r="AT29" s="27">
        <f t="shared" si="12"/>
        <v>0</v>
      </c>
      <c r="AU29" s="41">
        <f>AR29+AS29+AT29</f>
        <v>30659.2</v>
      </c>
    </row>
    <row r="30" spans="1:47" s="8" customFormat="1" ht="27.75" customHeight="1">
      <c r="A30" s="25" t="s">
        <v>0</v>
      </c>
      <c r="B30" s="10"/>
      <c r="C30" s="10"/>
      <c r="D30" s="11">
        <v>1737918.1</v>
      </c>
      <c r="E30" s="11">
        <v>675024.8</v>
      </c>
      <c r="F30" s="11">
        <v>83206</v>
      </c>
      <c r="G30" s="11">
        <v>2496148.9</v>
      </c>
      <c r="H30" s="11">
        <f aca="true" t="shared" si="35" ref="H30:O30">SUM(H8:H27)</f>
        <v>-35153</v>
      </c>
      <c r="I30" s="11">
        <f t="shared" si="35"/>
        <v>117982.7</v>
      </c>
      <c r="J30" s="11">
        <f t="shared" si="35"/>
        <v>0</v>
      </c>
      <c r="K30" s="11">
        <f t="shared" si="35"/>
        <v>82829.69999999995</v>
      </c>
      <c r="L30" s="11">
        <f t="shared" si="35"/>
        <v>1702765.1</v>
      </c>
      <c r="M30" s="11">
        <f t="shared" si="35"/>
        <v>793007.4999999999</v>
      </c>
      <c r="N30" s="11">
        <f t="shared" si="35"/>
        <v>83206</v>
      </c>
      <c r="O30" s="11">
        <f t="shared" si="35"/>
        <v>2578978.6</v>
      </c>
      <c r="P30" s="11">
        <f aca="true" t="shared" si="36" ref="P30:W30">SUM(P8:P27)</f>
        <v>34683.3</v>
      </c>
      <c r="Q30" s="11">
        <f t="shared" si="36"/>
        <v>-57342</v>
      </c>
      <c r="R30" s="11">
        <f t="shared" si="36"/>
        <v>5376.1</v>
      </c>
      <c r="S30" s="11">
        <f t="shared" si="36"/>
        <v>-17282.59999999999</v>
      </c>
      <c r="T30" s="11">
        <f t="shared" si="36"/>
        <v>1737448.4000000001</v>
      </c>
      <c r="U30" s="11">
        <f t="shared" si="36"/>
        <v>735665.4999999999</v>
      </c>
      <c r="V30" s="11">
        <f t="shared" si="36"/>
        <v>88582.1</v>
      </c>
      <c r="W30" s="11">
        <f t="shared" si="36"/>
        <v>2561696.0000000005</v>
      </c>
      <c r="X30" s="11">
        <f aca="true" t="shared" si="37" ref="X30:AE30">SUM(X8:X27)</f>
        <v>-2141.7999999999993</v>
      </c>
      <c r="Y30" s="11">
        <f t="shared" si="37"/>
        <v>-97819.80000000002</v>
      </c>
      <c r="Z30" s="11">
        <f t="shared" si="37"/>
        <v>0</v>
      </c>
      <c r="AA30" s="11">
        <f t="shared" si="37"/>
        <v>-99961.6</v>
      </c>
      <c r="AB30" s="11">
        <f t="shared" si="37"/>
        <v>1735306.6</v>
      </c>
      <c r="AC30" s="11">
        <f t="shared" si="37"/>
        <v>637845.7</v>
      </c>
      <c r="AD30" s="11">
        <f t="shared" si="37"/>
        <v>88582.1</v>
      </c>
      <c r="AE30" s="11">
        <f t="shared" si="37"/>
        <v>2461734.4</v>
      </c>
      <c r="AF30" s="37">
        <f>SUM(AF8:AF29)</f>
        <v>-52620.09999999999</v>
      </c>
      <c r="AG30" s="37">
        <f aca="true" t="shared" si="38" ref="AG30:AM30">SUM(AG8:AG29)</f>
        <v>50973.2</v>
      </c>
      <c r="AH30" s="37">
        <f t="shared" si="38"/>
        <v>0</v>
      </c>
      <c r="AI30" s="37">
        <f t="shared" si="38"/>
        <v>-1646.900000000005</v>
      </c>
      <c r="AJ30" s="37">
        <f t="shared" si="38"/>
        <v>1682686.4999999998</v>
      </c>
      <c r="AK30" s="37">
        <f t="shared" si="38"/>
        <v>688818.8999999999</v>
      </c>
      <c r="AL30" s="37">
        <f t="shared" si="38"/>
        <v>88582.1</v>
      </c>
      <c r="AM30" s="37">
        <f t="shared" si="38"/>
        <v>2460087.5</v>
      </c>
      <c r="AN30" s="37">
        <f aca="true" t="shared" si="39" ref="AN30:AU30">SUM(AN8:AN29)</f>
        <v>-26458.2</v>
      </c>
      <c r="AO30" s="37">
        <f t="shared" si="39"/>
        <v>-9244.400000000001</v>
      </c>
      <c r="AP30" s="37">
        <f t="shared" si="39"/>
        <v>0</v>
      </c>
      <c r="AQ30" s="37">
        <f t="shared" si="39"/>
        <v>-35702.600000000006</v>
      </c>
      <c r="AR30" s="37">
        <f t="shared" si="39"/>
        <v>1656228.3</v>
      </c>
      <c r="AS30" s="37">
        <f t="shared" si="39"/>
        <v>679574.4999999999</v>
      </c>
      <c r="AT30" s="37">
        <f t="shared" si="39"/>
        <v>88582.1</v>
      </c>
      <c r="AU30" s="37">
        <f t="shared" si="39"/>
        <v>2424384.9000000004</v>
      </c>
    </row>
    <row r="31" spans="1:39" s="31" customFormat="1" ht="27.75" customHeight="1">
      <c r="A31" s="16"/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" s="31" customFormat="1" ht="27.75" customHeight="1">
      <c r="A32" s="61"/>
      <c r="B32" s="62"/>
      <c r="C32" s="62"/>
    </row>
    <row r="33" spans="1:3" s="8" customFormat="1" ht="17.25" customHeight="1">
      <c r="A33" s="61"/>
      <c r="B33" s="63"/>
      <c r="C33" s="63"/>
    </row>
    <row r="34" spans="1:39" ht="15.75" customHeight="1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" s="8" customFormat="1" ht="16.5" customHeight="1">
      <c r="A35" s="59"/>
      <c r="B35" s="60"/>
      <c r="C35" s="60"/>
    </row>
    <row r="36" spans="1:39" s="8" customFormat="1" ht="16.5" customHeight="1">
      <c r="A36" s="16"/>
      <c r="B36" s="17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</sheetData>
  <sheetProtection/>
  <mergeCells count="45">
    <mergeCell ref="L5:O5"/>
    <mergeCell ref="L6:N6"/>
    <mergeCell ref="O6:O7"/>
    <mergeCell ref="D5:G5"/>
    <mergeCell ref="D6:F6"/>
    <mergeCell ref="G6:G7"/>
    <mergeCell ref="H5:K5"/>
    <mergeCell ref="H6:J6"/>
    <mergeCell ref="K6:K7"/>
    <mergeCell ref="A35:C35"/>
    <mergeCell ref="A32:C32"/>
    <mergeCell ref="A33:C33"/>
    <mergeCell ref="A22:A23"/>
    <mergeCell ref="B22:B23"/>
    <mergeCell ref="A25:A26"/>
    <mergeCell ref="A6:A7"/>
    <mergeCell ref="B6:B7"/>
    <mergeCell ref="C6:C7"/>
    <mergeCell ref="A18:A20"/>
    <mergeCell ref="B18:B20"/>
    <mergeCell ref="P5:S5"/>
    <mergeCell ref="T5:W5"/>
    <mergeCell ref="P6:R6"/>
    <mergeCell ref="S6:S7"/>
    <mergeCell ref="T6:V6"/>
    <mergeCell ref="W6:W7"/>
    <mergeCell ref="AI6:AI7"/>
    <mergeCell ref="AJ6:AL6"/>
    <mergeCell ref="AM6:AM7"/>
    <mergeCell ref="X5:AA5"/>
    <mergeCell ref="AB5:AE5"/>
    <mergeCell ref="X6:Z6"/>
    <mergeCell ref="AA6:AA7"/>
    <mergeCell ref="AB6:AD6"/>
    <mergeCell ref="AE6:AE7"/>
    <mergeCell ref="A3:AU3"/>
    <mergeCell ref="AN5:AQ5"/>
    <mergeCell ref="AR5:AU5"/>
    <mergeCell ref="AN6:AP6"/>
    <mergeCell ref="AQ6:AQ7"/>
    <mergeCell ref="AR6:AT6"/>
    <mergeCell ref="AU6:AU7"/>
    <mergeCell ref="AF5:AI5"/>
    <mergeCell ref="AJ5:AM5"/>
    <mergeCell ref="AF6:AH6"/>
  </mergeCells>
  <printOptions horizontalCentered="1"/>
  <pageMargins left="0.3937007874015748" right="0.3937007874015748" top="0.7874015748031497" bottom="0.7874015748031497" header="0.31496062992125984" footer="0.15748031496062992"/>
  <pageSetup firstPageNumber="15" useFirstPageNumber="1" fitToHeight="2" fitToWidth="1" horizontalDpi="600" verticalDpi="600" orientation="landscape" paperSize="9" scale="46" r:id="rId1"/>
  <headerFooter alignWithMargins="0">
    <oddFooter>&amp;C&amp;P</oddFooter>
  </headerFooter>
  <rowBreaks count="1" manualBreakCount="1">
    <brk id="2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Kovrova</cp:lastModifiedBy>
  <cp:lastPrinted>2014-06-29T06:11:48Z</cp:lastPrinted>
  <dcterms:created xsi:type="dcterms:W3CDTF">2008-10-02T13:45:16Z</dcterms:created>
  <dcterms:modified xsi:type="dcterms:W3CDTF">2014-11-27T11:04:08Z</dcterms:modified>
  <cp:category/>
  <cp:version/>
  <cp:contentType/>
  <cp:contentStatus/>
</cp:coreProperties>
</file>