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27" activeTab="0"/>
  </bookViews>
  <sheets>
    <sheet name="с освоением за 2013" sheetId="1" r:id="rId1"/>
  </sheets>
  <definedNames>
    <definedName name="_xlnm.Print_Titles" localSheetId="0">'с освоением за 2013'!$4:$4</definedName>
    <definedName name="_xlnm.Print_Area" localSheetId="0">'с освоением за 2013'!$A$1:$L$71</definedName>
  </definedNames>
  <calcPr fullCalcOnLoad="1"/>
</workbook>
</file>

<file path=xl/sharedStrings.xml><?xml version="1.0" encoding="utf-8"?>
<sst xmlns="http://schemas.openxmlformats.org/spreadsheetml/2006/main" count="330" uniqueCount="77">
  <si>
    <t>020</t>
  </si>
  <si>
    <t>01</t>
  </si>
  <si>
    <t>003</t>
  </si>
  <si>
    <t>НАЦИОНАЛЬНАЯ БЕЗОПАСНОСТЬ И ПРАВООХРАНИТЕЛЬНАЯ ДЕЯТЕЛЬНОСТЬ</t>
  </si>
  <si>
    <t>03</t>
  </si>
  <si>
    <t>09</t>
  </si>
  <si>
    <t>НАЦИОНАЛЬНАЯ ЭКОНОМИКА</t>
  </si>
  <si>
    <t>04</t>
  </si>
  <si>
    <t>Сельское хозяйство и рыболовство</t>
  </si>
  <si>
    <t>05</t>
  </si>
  <si>
    <t>ЖИЛИЩНО-КОММУНАЛЬНОЕ ХОЗЯЙСТВО</t>
  </si>
  <si>
    <t>Жилищное хозяйство</t>
  </si>
  <si>
    <t>ОБРАЗОВАНИЕ</t>
  </si>
  <si>
    <t>07</t>
  </si>
  <si>
    <t>02</t>
  </si>
  <si>
    <t>ЗДРАВООХРАНЕНИЕ</t>
  </si>
  <si>
    <t>Стационарная медицинская помощь</t>
  </si>
  <si>
    <t>102 01 01</t>
  </si>
  <si>
    <t xml:space="preserve">Наименование объектов </t>
  </si>
  <si>
    <t>Глава</t>
  </si>
  <si>
    <t>Раздел</t>
  </si>
  <si>
    <t>Подраздел</t>
  </si>
  <si>
    <t>Целевая статья</t>
  </si>
  <si>
    <t>Вид расходов</t>
  </si>
  <si>
    <t>ВСЕГО</t>
  </si>
  <si>
    <t>(тыс. рублей)</t>
  </si>
  <si>
    <t>Управление строительства и жилищно-коммунального хозяйства Ненецкого   автономного округа</t>
  </si>
  <si>
    <t>Строительство спасательного центра в г. Нарьян-Маре, с разработкой ПСД</t>
  </si>
  <si>
    <t>Строительство Ненецкой станции по борьбе с болезнями животных с разработкой ПСД</t>
  </si>
  <si>
    <t>Жилой дом маневренного фонда в г. Нарьян-Маре с подготовкой проектной документации</t>
  </si>
  <si>
    <t>Бюджетные инвестиции</t>
  </si>
  <si>
    <t>ФИЗИЧЕСКАЯ КУЛЬТУРА И СПОРТ</t>
  </si>
  <si>
    <t>11</t>
  </si>
  <si>
    <t>Массовый спорт</t>
  </si>
  <si>
    <t>Молодёжная политика и оздоровление детей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</si>
  <si>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</si>
  <si>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</si>
  <si>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Другие общегосударственные вопросы</t>
  </si>
  <si>
    <t>13</t>
  </si>
  <si>
    <r>
      <t xml:space="preserve">Лабораторно-диагностический корпус для  ОГУЗ 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Ненецкая окружная больница»</t>
    </r>
  </si>
  <si>
    <t>Реконструкция нежилых помещений в цокольном этаже жилого дома по ул.Выучейского д.14 (276,4 кв.м.) с разработкой ПСД</t>
  </si>
  <si>
    <t>Реконструкция нежилых помещений в цокольном этаже жилого дома по ул.Выучейского д.14 (798,9 кв.м.) с разработкой ПСД</t>
  </si>
  <si>
    <t>Амбулаторная помощь</t>
  </si>
  <si>
    <t>Скорая медицинская помощь</t>
  </si>
  <si>
    <t xml:space="preserve">Другие вопросы в области здравоохранения </t>
  </si>
  <si>
    <t>Реконструкция  здания по ул. Губкина 15А  с разработкой проектной документации</t>
  </si>
  <si>
    <t>Клинико-диагностический корпус для  ОГУЗ  «Ненецкая окружная больница», с разработкой проектной документации</t>
  </si>
  <si>
    <r>
      <t xml:space="preserve">Здание отделения скорой медицинской помощи ОГУЗ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Ненецкая окружная больница», строительство </t>
    </r>
  </si>
  <si>
    <r>
      <t xml:space="preserve">Здание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Молодёжного центра», с разработкой проектной документации</t>
    </r>
  </si>
  <si>
    <r>
      <t xml:space="preserve">Казенное учреждение Ненецкого автономного округа  </t>
    </r>
    <r>
      <rPr>
        <b/>
        <sz val="10"/>
        <rFont val="Arial"/>
        <family val="2"/>
      </rPr>
      <t>«</t>
    </r>
    <r>
      <rPr>
        <b/>
        <sz val="10"/>
        <rFont val="Times New Roman"/>
        <family val="1"/>
      </rPr>
      <t>Централизованный стройзаказчик»</t>
    </r>
  </si>
  <si>
    <t>Административное здание  по ул. Победы для органов государственной власти Ненецкого автономного округа в г. Нарьян-Маре, с разработкой ПСД</t>
  </si>
  <si>
    <t xml:space="preserve">Строительство инфекционного отделения на 50 коек в г. Нарьян-Маре, с корректировкой проектной документации </t>
  </si>
  <si>
    <t>Строительство ФАП в с.Шойна с разработкой ПСД</t>
  </si>
  <si>
    <t>Управление государственного имущества Ненецкого автономного округа</t>
  </si>
  <si>
    <t>005</t>
  </si>
  <si>
    <t>Приобретение нежилых помещений в г.Нарьян-Маре для размещения органов государственной власти Ненецкого автономного округа</t>
  </si>
  <si>
    <t>Универсальный спортивный комплекс «Труд», с разработкой  проектной документации</t>
  </si>
  <si>
    <t>Административное здание для органов государственной власти  Ненецкого автономного округа в г. Нарьян-Маре, с разработкой проектной документации</t>
  </si>
  <si>
    <r>
      <t xml:space="preserve">Здание поликлиники ОГУЗ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Ненецкая окружная больница», обследование, разработка проектной документации в целях реконструкции</t>
    </r>
  </si>
  <si>
    <t>Водно-спортивный комплекс в г. Нарьян-Маре, с подготовкой проектной документации</t>
  </si>
  <si>
    <r>
      <t xml:space="preserve">Разработка проектной документации на реконструкцию объекта «Гараж ГБУЗ НАО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Ненецкая окружная больница»</t>
    </r>
  </si>
  <si>
    <t>Реконструкция нежилых помещений в цокольном этаже жилого дома по ул.им. Тыко-Вылко, с разработкой ПСД</t>
  </si>
  <si>
    <t>Исполнено</t>
  </si>
  <si>
    <t>Освоено</t>
  </si>
  <si>
    <t xml:space="preserve">Перепланировка помещений отделения операционного блока и отделения анестезиологии, реанимации, интенсивной терапии (ОАРИТ) с заменой инженерных сетей на 4 этаже здания в ГБУЗ НАО  «Ненецкая окружная больница», разработка проектной документации </t>
  </si>
  <si>
    <t>Другие вопросы в области национальной экономики</t>
  </si>
  <si>
    <t>12</t>
  </si>
  <si>
    <t>Административное здание для учреждений и унитарных предприятий Ненецкого автономного округа</t>
  </si>
  <si>
    <t>План                2013г.</t>
  </si>
  <si>
    <t>в том числе остатки средств 2011 года</t>
  </si>
  <si>
    <t xml:space="preserve">Процент исполнения </t>
  </si>
  <si>
    <t>08</t>
  </si>
  <si>
    <t>Другие вопросы в области культуры, кинематографии</t>
  </si>
  <si>
    <t>Духовно-просветительский центр в г. Нарьян-Маре, разработка проектной документации</t>
  </si>
  <si>
    <t>КУЛЬТУРА, КИНЕМАТОГРАФИЯ</t>
  </si>
  <si>
    <t xml:space="preserve"> Бюджетные инвестици в объекты капитального строительства государственной собственности Ненецкого автономного округа (на 01.01.2014 года)</t>
  </si>
  <si>
    <t>за счёт остатков средств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</si>
</sst>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 indent="1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 indent="1"/>
    </xf>
    <xf numFmtId="2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64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right" wrapText="1" indent="1"/>
    </xf>
    <xf numFmtId="0" fontId="27" fillId="0" borderId="10" xfId="0" applyFont="1" applyFill="1" applyBorder="1" applyAlignment="1">
      <alignment horizontal="right" wrapText="1" indent="1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164" fontId="27" fillId="0" borderId="10" xfId="0" applyNumberFormat="1" applyFont="1" applyFill="1" applyBorder="1" applyAlignment="1">
      <alignment horizontal="right"/>
    </xf>
    <xf numFmtId="168" fontId="27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M11" sqref="M11"/>
    </sheetView>
  </sheetViews>
  <sheetFormatPr defaultColWidth="9.125" defaultRowHeight="12.75" outlineLevelCol="1"/>
  <cols>
    <col min="1" max="1" width="49.125" style="2" customWidth="1"/>
    <col min="2" max="2" width="6.375" style="2" customWidth="1"/>
    <col min="3" max="3" width="9.375" style="2" customWidth="1"/>
    <col min="4" max="4" width="5.875" style="2" customWidth="1"/>
    <col min="5" max="5" width="7.875" style="2" customWidth="1"/>
    <col min="6" max="6" width="5.375" style="2" customWidth="1"/>
    <col min="7" max="7" width="10.375" style="2" customWidth="1"/>
    <col min="8" max="8" width="10.25390625" style="2" customWidth="1"/>
    <col min="9" max="9" width="8.875" style="26" customWidth="1" outlineLevel="1"/>
    <col min="10" max="10" width="10.375" style="27" customWidth="1"/>
    <col min="11" max="12" width="9.125" style="2" customWidth="1"/>
    <col min="13" max="13" width="10.00390625" style="2" bestFit="1" customWidth="1"/>
    <col min="14" max="16384" width="9.125" style="2" customWidth="1"/>
  </cols>
  <sheetData>
    <row r="1" spans="1:10" ht="34.5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</row>
    <row r="2" spans="1:6" ht="10.5" customHeight="1">
      <c r="A2" s="49"/>
      <c r="B2" s="50"/>
      <c r="C2" s="50"/>
      <c r="D2" s="50"/>
      <c r="E2" s="50"/>
      <c r="F2" s="50"/>
    </row>
    <row r="3" ht="15.75" customHeight="1">
      <c r="J3" s="7" t="s">
        <v>25</v>
      </c>
    </row>
    <row r="4" spans="1:10" s="11" customFormat="1" ht="48" customHeight="1">
      <c r="A4" s="1" t="s">
        <v>18</v>
      </c>
      <c r="B4" s="1" t="s">
        <v>19</v>
      </c>
      <c r="C4" s="1" t="s">
        <v>22</v>
      </c>
      <c r="D4" s="1" t="s">
        <v>20</v>
      </c>
      <c r="E4" s="1" t="s">
        <v>21</v>
      </c>
      <c r="F4" s="1" t="s">
        <v>23</v>
      </c>
      <c r="G4" s="25" t="s">
        <v>68</v>
      </c>
      <c r="H4" s="25" t="s">
        <v>62</v>
      </c>
      <c r="I4" s="25" t="s">
        <v>63</v>
      </c>
      <c r="J4" s="30" t="s">
        <v>70</v>
      </c>
    </row>
    <row r="5" spans="1:10" ht="12.75">
      <c r="A5" s="15" t="s">
        <v>24</v>
      </c>
      <c r="B5" s="1"/>
      <c r="C5" s="1"/>
      <c r="D5" s="1"/>
      <c r="E5" s="1"/>
      <c r="F5" s="1"/>
      <c r="G5" s="16">
        <f>G7+G12</f>
        <v>289254</v>
      </c>
      <c r="H5" s="16">
        <f>H7+H12</f>
        <v>217905.5</v>
      </c>
      <c r="I5" s="16">
        <f>I7+I12</f>
        <v>230164.10000000003</v>
      </c>
      <c r="J5" s="29">
        <f>H5/G5*100</f>
        <v>75.33361682120213</v>
      </c>
    </row>
    <row r="6" spans="1:10" s="41" customFormat="1" ht="15" customHeight="1">
      <c r="A6" s="42" t="s">
        <v>69</v>
      </c>
      <c r="B6" s="38"/>
      <c r="C6" s="38"/>
      <c r="D6" s="38"/>
      <c r="E6" s="38"/>
      <c r="F6" s="38"/>
      <c r="G6" s="37"/>
      <c r="H6" s="37"/>
      <c r="I6" s="39">
        <f>I55</f>
        <v>12258.6</v>
      </c>
      <c r="J6" s="40"/>
    </row>
    <row r="7" spans="1:10" ht="25.5">
      <c r="A7" s="15" t="s">
        <v>53</v>
      </c>
      <c r="B7" s="12" t="s">
        <v>54</v>
      </c>
      <c r="C7" s="1"/>
      <c r="D7" s="1"/>
      <c r="E7" s="1"/>
      <c r="F7" s="1"/>
      <c r="G7" s="18">
        <f aca="true" t="shared" si="0" ref="G7:I10">G8</f>
        <v>12000</v>
      </c>
      <c r="H7" s="18">
        <f t="shared" si="0"/>
        <v>12000</v>
      </c>
      <c r="I7" s="18">
        <f t="shared" si="0"/>
        <v>12000</v>
      </c>
      <c r="J7" s="29">
        <f>H7/G7*100</f>
        <v>100</v>
      </c>
    </row>
    <row r="8" spans="1:10" ht="12.75">
      <c r="A8" s="19" t="s">
        <v>36</v>
      </c>
      <c r="B8" s="4" t="s">
        <v>54</v>
      </c>
      <c r="C8" s="4" t="s">
        <v>17</v>
      </c>
      <c r="D8" s="4" t="s">
        <v>1</v>
      </c>
      <c r="E8" s="4"/>
      <c r="F8" s="4"/>
      <c r="G8" s="20">
        <f t="shared" si="0"/>
        <v>12000</v>
      </c>
      <c r="H8" s="20">
        <f t="shared" si="0"/>
        <v>12000</v>
      </c>
      <c r="I8" s="20">
        <f t="shared" si="0"/>
        <v>12000</v>
      </c>
      <c r="J8" s="8"/>
    </row>
    <row r="9" spans="1:10" ht="12.75">
      <c r="A9" s="5" t="s">
        <v>37</v>
      </c>
      <c r="B9" s="4" t="s">
        <v>54</v>
      </c>
      <c r="C9" s="4" t="s">
        <v>17</v>
      </c>
      <c r="D9" s="4" t="s">
        <v>1</v>
      </c>
      <c r="E9" s="4" t="s">
        <v>38</v>
      </c>
      <c r="F9" s="4"/>
      <c r="G9" s="20">
        <f t="shared" si="0"/>
        <v>12000</v>
      </c>
      <c r="H9" s="20">
        <f t="shared" si="0"/>
        <v>12000</v>
      </c>
      <c r="I9" s="20">
        <f t="shared" si="0"/>
        <v>12000</v>
      </c>
      <c r="J9" s="8"/>
    </row>
    <row r="10" spans="1:10" ht="12.75">
      <c r="A10" s="5" t="s">
        <v>30</v>
      </c>
      <c r="B10" s="4" t="s">
        <v>54</v>
      </c>
      <c r="C10" s="4" t="s">
        <v>17</v>
      </c>
      <c r="D10" s="4" t="s">
        <v>1</v>
      </c>
      <c r="E10" s="4" t="s">
        <v>38</v>
      </c>
      <c r="F10" s="4" t="s">
        <v>2</v>
      </c>
      <c r="G10" s="20">
        <f t="shared" si="0"/>
        <v>12000</v>
      </c>
      <c r="H10" s="20">
        <f t="shared" si="0"/>
        <v>12000</v>
      </c>
      <c r="I10" s="20">
        <v>12000</v>
      </c>
      <c r="J10" s="8"/>
    </row>
    <row r="11" spans="1:10" ht="38.25">
      <c r="A11" s="5" t="s">
        <v>55</v>
      </c>
      <c r="B11" s="4" t="s">
        <v>54</v>
      </c>
      <c r="C11" s="4" t="s">
        <v>17</v>
      </c>
      <c r="D11" s="4" t="s">
        <v>1</v>
      </c>
      <c r="E11" s="4" t="s">
        <v>38</v>
      </c>
      <c r="F11" s="4" t="s">
        <v>2</v>
      </c>
      <c r="G11" s="21">
        <v>12000</v>
      </c>
      <c r="H11" s="21">
        <v>12000</v>
      </c>
      <c r="I11" s="21">
        <v>12000</v>
      </c>
      <c r="J11" s="28">
        <f>H11/G11*100</f>
        <v>100</v>
      </c>
    </row>
    <row r="12" spans="1:10" ht="25.5">
      <c r="A12" s="17" t="s">
        <v>26</v>
      </c>
      <c r="B12" s="12" t="s">
        <v>0</v>
      </c>
      <c r="C12" s="1"/>
      <c r="D12" s="1"/>
      <c r="E12" s="1"/>
      <c r="F12" s="1"/>
      <c r="G12" s="18">
        <f>G13</f>
        <v>277254</v>
      </c>
      <c r="H12" s="18">
        <f>H13</f>
        <v>205905.5</v>
      </c>
      <c r="I12" s="18">
        <f>I13</f>
        <v>218164.10000000003</v>
      </c>
      <c r="J12" s="29">
        <f>H12/G12*100</f>
        <v>74.26601599976917</v>
      </c>
    </row>
    <row r="13" spans="1:10" ht="29.25" customHeight="1">
      <c r="A13" s="17" t="s">
        <v>49</v>
      </c>
      <c r="B13" s="4" t="s">
        <v>0</v>
      </c>
      <c r="C13" s="4"/>
      <c r="D13" s="4"/>
      <c r="E13" s="4"/>
      <c r="F13" s="4"/>
      <c r="G13" s="14">
        <f>G14+G22+G25+G32+G36+G40+G44+G63</f>
        <v>277254</v>
      </c>
      <c r="H13" s="14">
        <f>H14+H22+H25+H32+H36+H40+H44+H63</f>
        <v>205905.5</v>
      </c>
      <c r="I13" s="14">
        <f>I14+I22+I25+I32+I36+I40+I44+I63</f>
        <v>218164.10000000003</v>
      </c>
      <c r="J13" s="29">
        <f>H13/G13*100</f>
        <v>74.26601599976917</v>
      </c>
    </row>
    <row r="14" spans="1:10" ht="15.75" customHeight="1">
      <c r="A14" s="19" t="s">
        <v>36</v>
      </c>
      <c r="B14" s="4" t="s">
        <v>0</v>
      </c>
      <c r="C14" s="4" t="s">
        <v>17</v>
      </c>
      <c r="D14" s="4" t="s">
        <v>1</v>
      </c>
      <c r="E14" s="4"/>
      <c r="F14" s="4"/>
      <c r="G14" s="13">
        <f aca="true" t="shared" si="1" ref="G14:I15">G15</f>
        <v>20173.4</v>
      </c>
      <c r="H14" s="13">
        <f t="shared" si="1"/>
        <v>16680.300000000003</v>
      </c>
      <c r="I14" s="13">
        <f t="shared" si="1"/>
        <v>16680.300000000003</v>
      </c>
      <c r="J14" s="29">
        <f>H14/G14*100</f>
        <v>82.68462430725609</v>
      </c>
    </row>
    <row r="15" spans="1:10" ht="16.5" customHeight="1">
      <c r="A15" s="5" t="s">
        <v>37</v>
      </c>
      <c r="B15" s="4" t="s">
        <v>0</v>
      </c>
      <c r="C15" s="4" t="s">
        <v>17</v>
      </c>
      <c r="D15" s="4" t="s">
        <v>1</v>
      </c>
      <c r="E15" s="4" t="s">
        <v>38</v>
      </c>
      <c r="F15" s="4"/>
      <c r="G15" s="3">
        <f t="shared" si="1"/>
        <v>20173.4</v>
      </c>
      <c r="H15" s="3">
        <f t="shared" si="1"/>
        <v>16680.300000000003</v>
      </c>
      <c r="I15" s="3">
        <f t="shared" si="1"/>
        <v>16680.300000000003</v>
      </c>
      <c r="J15" s="28">
        <f aca="true" t="shared" si="2" ref="J15:J67">H15/G15*100</f>
        <v>82.68462430725609</v>
      </c>
    </row>
    <row r="16" spans="1:10" ht="15.75" customHeight="1">
      <c r="A16" s="5" t="s">
        <v>30</v>
      </c>
      <c r="B16" s="4" t="s">
        <v>0</v>
      </c>
      <c r="C16" s="4" t="s">
        <v>17</v>
      </c>
      <c r="D16" s="4" t="s">
        <v>1</v>
      </c>
      <c r="E16" s="4" t="s">
        <v>38</v>
      </c>
      <c r="F16" s="4" t="s">
        <v>2</v>
      </c>
      <c r="G16" s="9">
        <f>SUM(G17:G21)</f>
        <v>20173.4</v>
      </c>
      <c r="H16" s="9">
        <f>SUM(H17:H21)</f>
        <v>16680.300000000003</v>
      </c>
      <c r="I16" s="9">
        <f>SUM(I17:I21)</f>
        <v>16680.300000000003</v>
      </c>
      <c r="J16" s="28">
        <f t="shared" si="2"/>
        <v>82.68462430725609</v>
      </c>
    </row>
    <row r="17" spans="1:10" ht="37.5" customHeight="1">
      <c r="A17" s="10" t="s">
        <v>57</v>
      </c>
      <c r="B17" s="4" t="s">
        <v>0</v>
      </c>
      <c r="C17" s="4" t="s">
        <v>17</v>
      </c>
      <c r="D17" s="4" t="s">
        <v>1</v>
      </c>
      <c r="E17" s="4" t="s">
        <v>38</v>
      </c>
      <c r="F17" s="4" t="s">
        <v>2</v>
      </c>
      <c r="G17" s="9">
        <v>2138.1</v>
      </c>
      <c r="H17" s="9">
        <v>121.9</v>
      </c>
      <c r="I17" s="9">
        <v>121.9</v>
      </c>
      <c r="J17" s="28">
        <f t="shared" si="2"/>
        <v>5.7013236050699225</v>
      </c>
    </row>
    <row r="18" spans="1:10" ht="36.75" customHeight="1">
      <c r="A18" s="10" t="s">
        <v>50</v>
      </c>
      <c r="B18" s="4" t="s">
        <v>0</v>
      </c>
      <c r="C18" s="4" t="s">
        <v>17</v>
      </c>
      <c r="D18" s="4" t="s">
        <v>1</v>
      </c>
      <c r="E18" s="4" t="s">
        <v>38</v>
      </c>
      <c r="F18" s="4" t="s">
        <v>2</v>
      </c>
      <c r="G18" s="21">
        <v>1525.5</v>
      </c>
      <c r="H18" s="21">
        <v>49.7</v>
      </c>
      <c r="I18" s="21">
        <v>49.7</v>
      </c>
      <c r="J18" s="28">
        <f t="shared" si="2"/>
        <v>3.257948213700426</v>
      </c>
    </row>
    <row r="19" spans="1:10" ht="40.5" customHeight="1">
      <c r="A19" s="10" t="s">
        <v>40</v>
      </c>
      <c r="B19" s="4" t="s">
        <v>0</v>
      </c>
      <c r="C19" s="4" t="s">
        <v>17</v>
      </c>
      <c r="D19" s="4" t="s">
        <v>1</v>
      </c>
      <c r="E19" s="4" t="s">
        <v>38</v>
      </c>
      <c r="F19" s="4" t="s">
        <v>2</v>
      </c>
      <c r="G19" s="21">
        <v>4716.1</v>
      </c>
      <c r="H19" s="21">
        <v>4716.1</v>
      </c>
      <c r="I19" s="21">
        <f>H19</f>
        <v>4716.1</v>
      </c>
      <c r="J19" s="28">
        <f t="shared" si="2"/>
        <v>100</v>
      </c>
    </row>
    <row r="20" spans="1:10" ht="38.25" customHeight="1">
      <c r="A20" s="10" t="s">
        <v>41</v>
      </c>
      <c r="B20" s="4" t="s">
        <v>0</v>
      </c>
      <c r="C20" s="4" t="s">
        <v>17</v>
      </c>
      <c r="D20" s="4" t="s">
        <v>1</v>
      </c>
      <c r="E20" s="4" t="s">
        <v>38</v>
      </c>
      <c r="F20" s="4" t="s">
        <v>2</v>
      </c>
      <c r="G20" s="21">
        <f>13.6+11482.6</f>
        <v>11496.2</v>
      </c>
      <c r="H20" s="21">
        <f>13.6+11482.6</f>
        <v>11496.2</v>
      </c>
      <c r="I20" s="21">
        <f>H20</f>
        <v>11496.2</v>
      </c>
      <c r="J20" s="28">
        <f t="shared" si="2"/>
        <v>100</v>
      </c>
    </row>
    <row r="21" spans="1:10" ht="27" customHeight="1">
      <c r="A21" s="10" t="s">
        <v>61</v>
      </c>
      <c r="B21" s="4" t="s">
        <v>0</v>
      </c>
      <c r="C21" s="4" t="s">
        <v>17</v>
      </c>
      <c r="D21" s="4" t="s">
        <v>1</v>
      </c>
      <c r="E21" s="4" t="s">
        <v>38</v>
      </c>
      <c r="F21" s="4" t="s">
        <v>2</v>
      </c>
      <c r="G21" s="21">
        <v>297.5</v>
      </c>
      <c r="H21" s="21">
        <v>296.4</v>
      </c>
      <c r="I21" s="21">
        <f>H21</f>
        <v>296.4</v>
      </c>
      <c r="J21" s="28">
        <f t="shared" si="2"/>
        <v>99.63025210084034</v>
      </c>
    </row>
    <row r="22" spans="1:10" ht="30" customHeight="1">
      <c r="A22" s="17" t="s">
        <v>3</v>
      </c>
      <c r="B22" s="4" t="s">
        <v>0</v>
      </c>
      <c r="C22" s="4" t="s">
        <v>17</v>
      </c>
      <c r="D22" s="4" t="s">
        <v>4</v>
      </c>
      <c r="E22" s="12"/>
      <c r="F22" s="12"/>
      <c r="G22" s="13">
        <f aca="true" t="shared" si="3" ref="G22:I23">G23</f>
        <v>49808.4</v>
      </c>
      <c r="H22" s="13">
        <f t="shared" si="3"/>
        <v>47401.3</v>
      </c>
      <c r="I22" s="13">
        <f t="shared" si="3"/>
        <v>47401.3</v>
      </c>
      <c r="J22" s="29">
        <f t="shared" si="2"/>
        <v>95.16728102087198</v>
      </c>
    </row>
    <row r="23" spans="1:10" ht="35.25" customHeight="1">
      <c r="A23" s="5" t="s">
        <v>35</v>
      </c>
      <c r="B23" s="4" t="s">
        <v>0</v>
      </c>
      <c r="C23" s="4" t="s">
        <v>17</v>
      </c>
      <c r="D23" s="4" t="s">
        <v>4</v>
      </c>
      <c r="E23" s="4" t="s">
        <v>5</v>
      </c>
      <c r="F23" s="4"/>
      <c r="G23" s="3">
        <f t="shared" si="3"/>
        <v>49808.4</v>
      </c>
      <c r="H23" s="3">
        <f t="shared" si="3"/>
        <v>47401.3</v>
      </c>
      <c r="I23" s="3">
        <f t="shared" si="3"/>
        <v>47401.3</v>
      </c>
      <c r="J23" s="28">
        <f t="shared" si="2"/>
        <v>95.16728102087198</v>
      </c>
    </row>
    <row r="24" spans="1:10" ht="25.5">
      <c r="A24" s="10" t="s">
        <v>27</v>
      </c>
      <c r="B24" s="4" t="s">
        <v>0</v>
      </c>
      <c r="C24" s="4" t="s">
        <v>17</v>
      </c>
      <c r="D24" s="4" t="s">
        <v>4</v>
      </c>
      <c r="E24" s="4" t="s">
        <v>5</v>
      </c>
      <c r="F24" s="8">
        <v>807</v>
      </c>
      <c r="G24" s="21">
        <v>49808.4</v>
      </c>
      <c r="H24" s="21">
        <v>47401.3</v>
      </c>
      <c r="I24" s="21">
        <f>H24</f>
        <v>47401.3</v>
      </c>
      <c r="J24" s="28">
        <f t="shared" si="2"/>
        <v>95.16728102087198</v>
      </c>
    </row>
    <row r="25" spans="1:10" ht="12.75">
      <c r="A25" s="17" t="s">
        <v>6</v>
      </c>
      <c r="B25" s="4" t="s">
        <v>0</v>
      </c>
      <c r="C25" s="4" t="s">
        <v>17</v>
      </c>
      <c r="D25" s="4" t="s">
        <v>7</v>
      </c>
      <c r="E25" s="12"/>
      <c r="F25" s="12"/>
      <c r="G25" s="13">
        <f>G26+G29</f>
        <v>6254.6</v>
      </c>
      <c r="H25" s="13">
        <f>H26+H29</f>
        <v>298.8</v>
      </c>
      <c r="I25" s="13">
        <f>I26+I29</f>
        <v>298.8</v>
      </c>
      <c r="J25" s="29">
        <f t="shared" si="2"/>
        <v>4.77728391903559</v>
      </c>
    </row>
    <row r="26" spans="1:10" ht="12.75">
      <c r="A26" s="5" t="s">
        <v>8</v>
      </c>
      <c r="B26" s="4" t="s">
        <v>0</v>
      </c>
      <c r="C26" s="4" t="s">
        <v>17</v>
      </c>
      <c r="D26" s="4" t="s">
        <v>7</v>
      </c>
      <c r="E26" s="4" t="s">
        <v>9</v>
      </c>
      <c r="F26" s="4"/>
      <c r="G26" s="3">
        <f aca="true" t="shared" si="4" ref="G26:I27">G27</f>
        <v>4000</v>
      </c>
      <c r="H26" s="3">
        <f t="shared" si="4"/>
        <v>291.7</v>
      </c>
      <c r="I26" s="3">
        <f t="shared" si="4"/>
        <v>291.7</v>
      </c>
      <c r="J26" s="28">
        <f t="shared" si="2"/>
        <v>7.2925</v>
      </c>
    </row>
    <row r="27" spans="1:10" ht="12.75">
      <c r="A27" s="5" t="s">
        <v>30</v>
      </c>
      <c r="B27" s="4" t="s">
        <v>0</v>
      </c>
      <c r="C27" s="4" t="s">
        <v>17</v>
      </c>
      <c r="D27" s="4" t="s">
        <v>7</v>
      </c>
      <c r="E27" s="4" t="s">
        <v>9</v>
      </c>
      <c r="F27" s="4" t="s">
        <v>2</v>
      </c>
      <c r="G27" s="9">
        <f t="shared" si="4"/>
        <v>4000</v>
      </c>
      <c r="H27" s="9">
        <f t="shared" si="4"/>
        <v>291.7</v>
      </c>
      <c r="I27" s="9">
        <f t="shared" si="4"/>
        <v>291.7</v>
      </c>
      <c r="J27" s="28">
        <f t="shared" si="2"/>
        <v>7.2925</v>
      </c>
    </row>
    <row r="28" spans="1:10" ht="25.5">
      <c r="A28" s="10" t="s">
        <v>28</v>
      </c>
      <c r="B28" s="4" t="s">
        <v>0</v>
      </c>
      <c r="C28" s="4" t="s">
        <v>17</v>
      </c>
      <c r="D28" s="4" t="s">
        <v>7</v>
      </c>
      <c r="E28" s="4" t="s">
        <v>9</v>
      </c>
      <c r="F28" s="4" t="s">
        <v>2</v>
      </c>
      <c r="G28" s="21">
        <v>4000</v>
      </c>
      <c r="H28" s="21">
        <v>291.7</v>
      </c>
      <c r="I28" s="21">
        <f>H28</f>
        <v>291.7</v>
      </c>
      <c r="J28" s="28">
        <f t="shared" si="2"/>
        <v>7.2925</v>
      </c>
    </row>
    <row r="29" spans="1:10" ht="12.75">
      <c r="A29" s="5" t="s">
        <v>65</v>
      </c>
      <c r="B29" s="4" t="s">
        <v>0</v>
      </c>
      <c r="C29" s="4" t="s">
        <v>17</v>
      </c>
      <c r="D29" s="4" t="s">
        <v>7</v>
      </c>
      <c r="E29" s="4" t="s">
        <v>66</v>
      </c>
      <c r="F29" s="4"/>
      <c r="G29" s="21">
        <f aca="true" t="shared" si="5" ref="G29:I30">G30</f>
        <v>2254.6</v>
      </c>
      <c r="H29" s="21">
        <f t="shared" si="5"/>
        <v>7.1</v>
      </c>
      <c r="I29" s="13">
        <f t="shared" si="5"/>
        <v>7.1</v>
      </c>
      <c r="J29" s="29">
        <f t="shared" si="2"/>
        <v>0.31491173600638694</v>
      </c>
    </row>
    <row r="30" spans="1:10" ht="12.75">
      <c r="A30" s="5" t="s">
        <v>30</v>
      </c>
      <c r="B30" s="4" t="s">
        <v>0</v>
      </c>
      <c r="C30" s="4" t="s">
        <v>17</v>
      </c>
      <c r="D30" s="4" t="s">
        <v>7</v>
      </c>
      <c r="E30" s="4" t="s">
        <v>66</v>
      </c>
      <c r="F30" s="4" t="s">
        <v>2</v>
      </c>
      <c r="G30" s="21">
        <f t="shared" si="5"/>
        <v>2254.6</v>
      </c>
      <c r="H30" s="21">
        <f t="shared" si="5"/>
        <v>7.1</v>
      </c>
      <c r="I30" s="3">
        <f t="shared" si="5"/>
        <v>7.1</v>
      </c>
      <c r="J30" s="28">
        <f t="shared" si="2"/>
        <v>0.31491173600638694</v>
      </c>
    </row>
    <row r="31" spans="1:10" ht="25.5">
      <c r="A31" s="10" t="s">
        <v>67</v>
      </c>
      <c r="B31" s="4" t="s">
        <v>0</v>
      </c>
      <c r="C31" s="4" t="s">
        <v>17</v>
      </c>
      <c r="D31" s="4" t="s">
        <v>7</v>
      </c>
      <c r="E31" s="4" t="s">
        <v>66</v>
      </c>
      <c r="F31" s="4" t="s">
        <v>2</v>
      </c>
      <c r="G31" s="21">
        <v>2254.6</v>
      </c>
      <c r="H31" s="21">
        <v>7.1</v>
      </c>
      <c r="I31" s="9">
        <f>H31</f>
        <v>7.1</v>
      </c>
      <c r="J31" s="28">
        <f t="shared" si="2"/>
        <v>0.31491173600638694</v>
      </c>
    </row>
    <row r="32" spans="1:10" ht="12.75">
      <c r="A32" s="17" t="s">
        <v>10</v>
      </c>
      <c r="B32" s="4" t="s">
        <v>0</v>
      </c>
      <c r="C32" s="4" t="s">
        <v>17</v>
      </c>
      <c r="D32" s="4" t="s">
        <v>9</v>
      </c>
      <c r="E32" s="4"/>
      <c r="F32" s="4"/>
      <c r="G32" s="13">
        <f aca="true" t="shared" si="6" ref="G32:I34">G33</f>
        <v>2274.4</v>
      </c>
      <c r="H32" s="13">
        <f t="shared" si="6"/>
        <v>2274.4</v>
      </c>
      <c r="I32" s="13">
        <f t="shared" si="6"/>
        <v>2274.4</v>
      </c>
      <c r="J32" s="29">
        <f t="shared" si="2"/>
        <v>100</v>
      </c>
    </row>
    <row r="33" spans="1:10" ht="12.75">
      <c r="A33" s="5" t="s">
        <v>11</v>
      </c>
      <c r="B33" s="4" t="s">
        <v>0</v>
      </c>
      <c r="C33" s="4" t="s">
        <v>17</v>
      </c>
      <c r="D33" s="4" t="s">
        <v>9</v>
      </c>
      <c r="E33" s="4" t="s">
        <v>1</v>
      </c>
      <c r="F33" s="4"/>
      <c r="G33" s="3">
        <f t="shared" si="6"/>
        <v>2274.4</v>
      </c>
      <c r="H33" s="3">
        <f t="shared" si="6"/>
        <v>2274.4</v>
      </c>
      <c r="I33" s="3">
        <f t="shared" si="6"/>
        <v>2274.4</v>
      </c>
      <c r="J33" s="28">
        <f t="shared" si="2"/>
        <v>100</v>
      </c>
    </row>
    <row r="34" spans="1:10" ht="12.75">
      <c r="A34" s="5" t="s">
        <v>30</v>
      </c>
      <c r="B34" s="4" t="s">
        <v>0</v>
      </c>
      <c r="C34" s="4" t="s">
        <v>17</v>
      </c>
      <c r="D34" s="4" t="s">
        <v>9</v>
      </c>
      <c r="E34" s="4" t="s">
        <v>1</v>
      </c>
      <c r="F34" s="4" t="s">
        <v>2</v>
      </c>
      <c r="G34" s="9">
        <f t="shared" si="6"/>
        <v>2274.4</v>
      </c>
      <c r="H34" s="9">
        <f t="shared" si="6"/>
        <v>2274.4</v>
      </c>
      <c r="I34" s="9">
        <f t="shared" si="6"/>
        <v>2274.4</v>
      </c>
      <c r="J34" s="28">
        <f t="shared" si="2"/>
        <v>100</v>
      </c>
    </row>
    <row r="35" spans="1:10" ht="25.5">
      <c r="A35" s="10" t="s">
        <v>29</v>
      </c>
      <c r="B35" s="4" t="s">
        <v>0</v>
      </c>
      <c r="C35" s="4" t="s">
        <v>17</v>
      </c>
      <c r="D35" s="4" t="s">
        <v>9</v>
      </c>
      <c r="E35" s="4" t="s">
        <v>1</v>
      </c>
      <c r="F35" s="4" t="s">
        <v>2</v>
      </c>
      <c r="G35" s="3">
        <v>2274.4</v>
      </c>
      <c r="H35" s="3">
        <v>2274.4</v>
      </c>
      <c r="I35" s="3">
        <v>2274.4</v>
      </c>
      <c r="J35" s="28">
        <f t="shared" si="2"/>
        <v>100</v>
      </c>
    </row>
    <row r="36" spans="1:10" ht="12.75">
      <c r="A36" s="19" t="s">
        <v>12</v>
      </c>
      <c r="B36" s="4" t="s">
        <v>0</v>
      </c>
      <c r="C36" s="4" t="s">
        <v>17</v>
      </c>
      <c r="D36" s="4" t="s">
        <v>13</v>
      </c>
      <c r="E36" s="4"/>
      <c r="F36" s="4"/>
      <c r="G36" s="13">
        <f aca="true" t="shared" si="7" ref="G36:I42">G37</f>
        <v>1000</v>
      </c>
      <c r="H36" s="13">
        <f t="shared" si="7"/>
        <v>651</v>
      </c>
      <c r="I36" s="13">
        <f t="shared" si="7"/>
        <v>651</v>
      </c>
      <c r="J36" s="29">
        <f t="shared" si="2"/>
        <v>65.10000000000001</v>
      </c>
    </row>
    <row r="37" spans="1:13" ht="12.75">
      <c r="A37" s="5" t="s">
        <v>34</v>
      </c>
      <c r="B37" s="4" t="s">
        <v>0</v>
      </c>
      <c r="C37" s="4" t="s">
        <v>17</v>
      </c>
      <c r="D37" s="4" t="s">
        <v>13</v>
      </c>
      <c r="E37" s="4" t="s">
        <v>13</v>
      </c>
      <c r="F37" s="4"/>
      <c r="G37" s="3">
        <f t="shared" si="7"/>
        <v>1000</v>
      </c>
      <c r="H37" s="3">
        <f t="shared" si="7"/>
        <v>651</v>
      </c>
      <c r="I37" s="3">
        <f t="shared" si="7"/>
        <v>651</v>
      </c>
      <c r="J37" s="28">
        <f t="shared" si="2"/>
        <v>65.10000000000001</v>
      </c>
      <c r="M37" s="32"/>
    </row>
    <row r="38" spans="1:10" ht="12.75">
      <c r="A38" s="5" t="s">
        <v>30</v>
      </c>
      <c r="B38" s="4" t="s">
        <v>0</v>
      </c>
      <c r="C38" s="4" t="s">
        <v>17</v>
      </c>
      <c r="D38" s="4" t="s">
        <v>13</v>
      </c>
      <c r="E38" s="4" t="s">
        <v>13</v>
      </c>
      <c r="F38" s="4" t="s">
        <v>2</v>
      </c>
      <c r="G38" s="3">
        <f t="shared" si="7"/>
        <v>1000</v>
      </c>
      <c r="H38" s="3">
        <f t="shared" si="7"/>
        <v>651</v>
      </c>
      <c r="I38" s="3">
        <f t="shared" si="7"/>
        <v>651</v>
      </c>
      <c r="J38" s="28">
        <f t="shared" si="2"/>
        <v>65.10000000000001</v>
      </c>
    </row>
    <row r="39" spans="1:10" ht="25.5">
      <c r="A39" s="10" t="s">
        <v>48</v>
      </c>
      <c r="B39" s="4" t="s">
        <v>0</v>
      </c>
      <c r="C39" s="4" t="s">
        <v>17</v>
      </c>
      <c r="D39" s="4" t="s">
        <v>13</v>
      </c>
      <c r="E39" s="4" t="s">
        <v>13</v>
      </c>
      <c r="F39" s="4" t="s">
        <v>2</v>
      </c>
      <c r="G39" s="3">
        <v>1000</v>
      </c>
      <c r="H39" s="3">
        <v>651</v>
      </c>
      <c r="I39" s="3">
        <f>H39</f>
        <v>651</v>
      </c>
      <c r="J39" s="28">
        <f t="shared" si="2"/>
        <v>65.10000000000001</v>
      </c>
    </row>
    <row r="40" spans="1:10" ht="12.75">
      <c r="A40" s="36" t="s">
        <v>74</v>
      </c>
      <c r="B40" s="4" t="s">
        <v>0</v>
      </c>
      <c r="C40" s="4" t="s">
        <v>17</v>
      </c>
      <c r="D40" s="33" t="s">
        <v>71</v>
      </c>
      <c r="E40" s="33"/>
      <c r="F40" s="4"/>
      <c r="G40" s="13">
        <f t="shared" si="7"/>
        <v>500</v>
      </c>
      <c r="H40" s="13">
        <f t="shared" si="7"/>
        <v>7.1</v>
      </c>
      <c r="I40" s="13">
        <f t="shared" si="7"/>
        <v>7.1</v>
      </c>
      <c r="J40" s="29">
        <f t="shared" si="2"/>
        <v>1.42</v>
      </c>
    </row>
    <row r="41" spans="1:10" ht="12.75">
      <c r="A41" s="34" t="s">
        <v>72</v>
      </c>
      <c r="B41" s="4" t="s">
        <v>0</v>
      </c>
      <c r="C41" s="4" t="s">
        <v>17</v>
      </c>
      <c r="D41" s="33" t="s">
        <v>71</v>
      </c>
      <c r="E41" s="33" t="s">
        <v>7</v>
      </c>
      <c r="F41" s="4"/>
      <c r="G41" s="3">
        <f t="shared" si="7"/>
        <v>500</v>
      </c>
      <c r="H41" s="3">
        <f t="shared" si="7"/>
        <v>7.1</v>
      </c>
      <c r="I41" s="3">
        <f t="shared" si="7"/>
        <v>7.1</v>
      </c>
      <c r="J41" s="28">
        <f t="shared" si="2"/>
        <v>1.42</v>
      </c>
    </row>
    <row r="42" spans="1:10" ht="12.75">
      <c r="A42" s="5" t="s">
        <v>30</v>
      </c>
      <c r="B42" s="4" t="s">
        <v>0</v>
      </c>
      <c r="C42" s="4" t="s">
        <v>17</v>
      </c>
      <c r="D42" s="33" t="s">
        <v>71</v>
      </c>
      <c r="E42" s="33" t="s">
        <v>7</v>
      </c>
      <c r="F42" s="4" t="s">
        <v>2</v>
      </c>
      <c r="G42" s="3">
        <f t="shared" si="7"/>
        <v>500</v>
      </c>
      <c r="H42" s="3">
        <f t="shared" si="7"/>
        <v>7.1</v>
      </c>
      <c r="I42" s="3">
        <f t="shared" si="7"/>
        <v>7.1</v>
      </c>
      <c r="J42" s="28">
        <f t="shared" si="2"/>
        <v>1.42</v>
      </c>
    </row>
    <row r="43" spans="1:10" ht="25.5">
      <c r="A43" s="35" t="s">
        <v>73</v>
      </c>
      <c r="B43" s="4" t="s">
        <v>0</v>
      </c>
      <c r="C43" s="4" t="s">
        <v>17</v>
      </c>
      <c r="D43" s="33" t="s">
        <v>71</v>
      </c>
      <c r="E43" s="33" t="s">
        <v>7</v>
      </c>
      <c r="F43" s="4" t="s">
        <v>2</v>
      </c>
      <c r="G43" s="3">
        <v>500</v>
      </c>
      <c r="H43" s="3">
        <v>7.1</v>
      </c>
      <c r="I43" s="3">
        <f>H43</f>
        <v>7.1</v>
      </c>
      <c r="J43" s="28">
        <f t="shared" si="2"/>
        <v>1.42</v>
      </c>
    </row>
    <row r="44" spans="1:10" ht="12.75">
      <c r="A44" s="17" t="s">
        <v>15</v>
      </c>
      <c r="B44" s="4" t="s">
        <v>0</v>
      </c>
      <c r="C44" s="4" t="s">
        <v>17</v>
      </c>
      <c r="D44" s="4" t="s">
        <v>5</v>
      </c>
      <c r="E44" s="12"/>
      <c r="F44" s="12"/>
      <c r="G44" s="14">
        <f>G45+G50+G56+G59</f>
        <v>190197.19999999998</v>
      </c>
      <c r="H44" s="14">
        <f>H45+H50+H56+H59</f>
        <v>134014.1</v>
      </c>
      <c r="I44" s="14">
        <f>I45+I50+I56+I59</f>
        <v>146272.7</v>
      </c>
      <c r="J44" s="29">
        <f t="shared" si="2"/>
        <v>70.46060614982767</v>
      </c>
    </row>
    <row r="45" spans="1:10" ht="12.75">
      <c r="A45" s="5" t="s">
        <v>16</v>
      </c>
      <c r="B45" s="4" t="s">
        <v>0</v>
      </c>
      <c r="C45" s="4" t="s">
        <v>17</v>
      </c>
      <c r="D45" s="4" t="s">
        <v>5</v>
      </c>
      <c r="E45" s="4" t="s">
        <v>1</v>
      </c>
      <c r="F45" s="4"/>
      <c r="G45" s="3">
        <f>G46</f>
        <v>5424</v>
      </c>
      <c r="H45" s="3">
        <f>H46</f>
        <v>2524.3</v>
      </c>
      <c r="I45" s="3">
        <f>I46</f>
        <v>2524.3</v>
      </c>
      <c r="J45" s="28">
        <f t="shared" si="2"/>
        <v>46.53945427728614</v>
      </c>
    </row>
    <row r="46" spans="1:10" ht="12.75">
      <c r="A46" s="5" t="s">
        <v>30</v>
      </c>
      <c r="B46" s="4" t="s">
        <v>0</v>
      </c>
      <c r="C46" s="4" t="s">
        <v>17</v>
      </c>
      <c r="D46" s="4" t="s">
        <v>5</v>
      </c>
      <c r="E46" s="4" t="s">
        <v>1</v>
      </c>
      <c r="F46" s="4" t="s">
        <v>2</v>
      </c>
      <c r="G46" s="9">
        <f>G47+G48+G49</f>
        <v>5424</v>
      </c>
      <c r="H46" s="9">
        <f>H47+H48+H49</f>
        <v>2524.3</v>
      </c>
      <c r="I46" s="9">
        <f>I47+I48+I49</f>
        <v>2524.3</v>
      </c>
      <c r="J46" s="28">
        <f t="shared" si="2"/>
        <v>46.53945427728614</v>
      </c>
    </row>
    <row r="47" spans="1:10" ht="29.25" customHeight="1">
      <c r="A47" s="10" t="s">
        <v>51</v>
      </c>
      <c r="B47" s="4" t="s">
        <v>0</v>
      </c>
      <c r="C47" s="4" t="s">
        <v>17</v>
      </c>
      <c r="D47" s="4" t="s">
        <v>5</v>
      </c>
      <c r="E47" s="4" t="s">
        <v>1</v>
      </c>
      <c r="F47" s="4" t="s">
        <v>2</v>
      </c>
      <c r="G47" s="3">
        <v>2000</v>
      </c>
      <c r="H47" s="3">
        <v>487.8</v>
      </c>
      <c r="I47" s="3">
        <f>H47</f>
        <v>487.8</v>
      </c>
      <c r="J47" s="28">
        <f t="shared" si="2"/>
        <v>24.39</v>
      </c>
    </row>
    <row r="48" spans="1:10" ht="24.75" customHeight="1">
      <c r="A48" s="10" t="s">
        <v>46</v>
      </c>
      <c r="B48" s="4" t="s">
        <v>0</v>
      </c>
      <c r="C48" s="4" t="s">
        <v>17</v>
      </c>
      <c r="D48" s="4" t="s">
        <v>5</v>
      </c>
      <c r="E48" s="4" t="s">
        <v>1</v>
      </c>
      <c r="F48" s="4" t="s">
        <v>2</v>
      </c>
      <c r="G48" s="3">
        <v>2424</v>
      </c>
      <c r="H48" s="3">
        <v>1068</v>
      </c>
      <c r="I48" s="3">
        <f>H48</f>
        <v>1068</v>
      </c>
      <c r="J48" s="28">
        <f t="shared" si="2"/>
        <v>44.05940594059406</v>
      </c>
    </row>
    <row r="49" spans="1:10" ht="62.25" customHeight="1">
      <c r="A49" s="10" t="s">
        <v>64</v>
      </c>
      <c r="B49" s="4" t="s">
        <v>0</v>
      </c>
      <c r="C49" s="4" t="s">
        <v>17</v>
      </c>
      <c r="D49" s="4" t="s">
        <v>5</v>
      </c>
      <c r="E49" s="4" t="s">
        <v>1</v>
      </c>
      <c r="F49" s="4" t="s">
        <v>2</v>
      </c>
      <c r="G49" s="3">
        <v>1000</v>
      </c>
      <c r="H49" s="3">
        <v>968.5</v>
      </c>
      <c r="I49" s="3">
        <f>H49</f>
        <v>968.5</v>
      </c>
      <c r="J49" s="28">
        <f t="shared" si="2"/>
        <v>96.85000000000001</v>
      </c>
    </row>
    <row r="50" spans="1:10" ht="12.75" customHeight="1">
      <c r="A50" s="5" t="s">
        <v>42</v>
      </c>
      <c r="B50" s="4" t="s">
        <v>0</v>
      </c>
      <c r="C50" s="4" t="s">
        <v>17</v>
      </c>
      <c r="D50" s="4" t="s">
        <v>5</v>
      </c>
      <c r="E50" s="4" t="s">
        <v>14</v>
      </c>
      <c r="F50" s="4"/>
      <c r="G50" s="9">
        <f>G51+G54</f>
        <v>152903.3</v>
      </c>
      <c r="H50" s="9">
        <f>H51+H54</f>
        <v>103913</v>
      </c>
      <c r="I50" s="9">
        <f>I51</f>
        <v>116171.6</v>
      </c>
      <c r="J50" s="28">
        <f t="shared" si="2"/>
        <v>67.95994592660853</v>
      </c>
    </row>
    <row r="51" spans="1:10" ht="13.5" customHeight="1">
      <c r="A51" s="5" t="s">
        <v>30</v>
      </c>
      <c r="B51" s="4" t="s">
        <v>0</v>
      </c>
      <c r="C51" s="4" t="s">
        <v>17</v>
      </c>
      <c r="D51" s="4" t="s">
        <v>5</v>
      </c>
      <c r="E51" s="4" t="s">
        <v>14</v>
      </c>
      <c r="F51" s="4" t="s">
        <v>2</v>
      </c>
      <c r="G51" s="9">
        <f>G52+G53</f>
        <v>6080.3</v>
      </c>
      <c r="H51" s="9">
        <f>H52+H53</f>
        <v>4729.7</v>
      </c>
      <c r="I51" s="9">
        <f>I52+I53+I54+I55</f>
        <v>116171.6</v>
      </c>
      <c r="J51" s="28">
        <f t="shared" si="2"/>
        <v>77.78728023288323</v>
      </c>
    </row>
    <row r="52" spans="1:10" ht="14.25" customHeight="1">
      <c r="A52" s="22" t="s">
        <v>52</v>
      </c>
      <c r="B52" s="4" t="s">
        <v>0</v>
      </c>
      <c r="C52" s="4" t="s">
        <v>17</v>
      </c>
      <c r="D52" s="4" t="s">
        <v>5</v>
      </c>
      <c r="E52" s="4" t="s">
        <v>14</v>
      </c>
      <c r="F52" s="4" t="s">
        <v>2</v>
      </c>
      <c r="G52" s="3">
        <v>6000</v>
      </c>
      <c r="H52" s="3">
        <v>4650.4</v>
      </c>
      <c r="I52" s="3">
        <f>H52</f>
        <v>4650.4</v>
      </c>
      <c r="J52" s="28">
        <f t="shared" si="2"/>
        <v>77.50666666666666</v>
      </c>
    </row>
    <row r="53" spans="1:10" ht="39" customHeight="1">
      <c r="A53" s="22" t="s">
        <v>58</v>
      </c>
      <c r="B53" s="4" t="s">
        <v>0</v>
      </c>
      <c r="C53" s="4" t="s">
        <v>17</v>
      </c>
      <c r="D53" s="4" t="s">
        <v>5</v>
      </c>
      <c r="E53" s="4" t="s">
        <v>14</v>
      </c>
      <c r="F53" s="4" t="s">
        <v>2</v>
      </c>
      <c r="G53" s="3">
        <v>80.3</v>
      </c>
      <c r="H53" s="3">
        <v>79.3</v>
      </c>
      <c r="I53" s="3">
        <f>H53</f>
        <v>79.3</v>
      </c>
      <c r="J53" s="28">
        <f t="shared" si="2"/>
        <v>98.75466998754669</v>
      </c>
    </row>
    <row r="54" spans="1:10" ht="25.5" customHeight="1">
      <c r="A54" s="10" t="s">
        <v>39</v>
      </c>
      <c r="B54" s="4" t="s">
        <v>0</v>
      </c>
      <c r="C54" s="4" t="s">
        <v>17</v>
      </c>
      <c r="D54" s="4" t="s">
        <v>5</v>
      </c>
      <c r="E54" s="4" t="s">
        <v>14</v>
      </c>
      <c r="F54" s="8">
        <v>805</v>
      </c>
      <c r="G54" s="3">
        <v>146823</v>
      </c>
      <c r="H54" s="3">
        <v>99183.3</v>
      </c>
      <c r="I54" s="3">
        <f>H54</f>
        <v>99183.3</v>
      </c>
      <c r="J54" s="28">
        <f t="shared" si="2"/>
        <v>67.5529719458123</v>
      </c>
    </row>
    <row r="55" spans="1:10" s="48" customFormat="1" ht="13.5" customHeight="1">
      <c r="A55" s="43" t="s">
        <v>76</v>
      </c>
      <c r="B55" s="44"/>
      <c r="C55" s="44"/>
      <c r="D55" s="44"/>
      <c r="E55" s="44"/>
      <c r="F55" s="45"/>
      <c r="G55" s="46"/>
      <c r="H55" s="46"/>
      <c r="I55" s="46">
        <v>12258.6</v>
      </c>
      <c r="J55" s="47"/>
    </row>
    <row r="56" spans="1:10" ht="14.25" customHeight="1">
      <c r="A56" s="6" t="s">
        <v>43</v>
      </c>
      <c r="B56" s="4" t="s">
        <v>0</v>
      </c>
      <c r="C56" s="4" t="s">
        <v>17</v>
      </c>
      <c r="D56" s="4" t="s">
        <v>5</v>
      </c>
      <c r="E56" s="4" t="s">
        <v>7</v>
      </c>
      <c r="F56" s="4"/>
      <c r="G56" s="3">
        <f aca="true" t="shared" si="8" ref="G56:I57">G57</f>
        <v>31764</v>
      </c>
      <c r="H56" s="3">
        <f t="shared" si="8"/>
        <v>27544.2</v>
      </c>
      <c r="I56" s="3">
        <f t="shared" si="8"/>
        <v>27544.2</v>
      </c>
      <c r="J56" s="28">
        <f t="shared" si="2"/>
        <v>86.71514922553834</v>
      </c>
    </row>
    <row r="57" spans="1:10" ht="16.5" customHeight="1">
      <c r="A57" s="5" t="s">
        <v>30</v>
      </c>
      <c r="B57" s="4" t="s">
        <v>0</v>
      </c>
      <c r="C57" s="4" t="s">
        <v>17</v>
      </c>
      <c r="D57" s="4" t="s">
        <v>5</v>
      </c>
      <c r="E57" s="4" t="s">
        <v>7</v>
      </c>
      <c r="F57" s="4" t="s">
        <v>2</v>
      </c>
      <c r="G57" s="3">
        <f t="shared" si="8"/>
        <v>31764</v>
      </c>
      <c r="H57" s="3">
        <f t="shared" si="8"/>
        <v>27544.2</v>
      </c>
      <c r="I57" s="3">
        <f t="shared" si="8"/>
        <v>27544.2</v>
      </c>
      <c r="J57" s="28">
        <f t="shared" si="2"/>
        <v>86.71514922553834</v>
      </c>
    </row>
    <row r="58" spans="1:10" ht="26.25" customHeight="1">
      <c r="A58" s="10" t="s">
        <v>47</v>
      </c>
      <c r="B58" s="4" t="s">
        <v>0</v>
      </c>
      <c r="C58" s="4" t="s">
        <v>17</v>
      </c>
      <c r="D58" s="4" t="s">
        <v>5</v>
      </c>
      <c r="E58" s="4" t="s">
        <v>7</v>
      </c>
      <c r="F58" s="4" t="s">
        <v>2</v>
      </c>
      <c r="G58" s="3">
        <v>31764</v>
      </c>
      <c r="H58" s="3">
        <v>27544.2</v>
      </c>
      <c r="I58" s="3">
        <f>H58</f>
        <v>27544.2</v>
      </c>
      <c r="J58" s="28">
        <f t="shared" si="2"/>
        <v>86.71514922553834</v>
      </c>
    </row>
    <row r="59" spans="1:10" ht="12.75" customHeight="1">
      <c r="A59" s="6" t="s">
        <v>44</v>
      </c>
      <c r="B59" s="4" t="s">
        <v>0</v>
      </c>
      <c r="C59" s="4" t="s">
        <v>17</v>
      </c>
      <c r="D59" s="4" t="s">
        <v>5</v>
      </c>
      <c r="E59" s="4" t="s">
        <v>5</v>
      </c>
      <c r="F59" s="4"/>
      <c r="G59" s="3">
        <f>G60</f>
        <v>105.9</v>
      </c>
      <c r="H59" s="3">
        <f>H60</f>
        <v>32.6</v>
      </c>
      <c r="I59" s="3">
        <f>I60</f>
        <v>32.6</v>
      </c>
      <c r="J59" s="28">
        <f t="shared" si="2"/>
        <v>30.7837582625118</v>
      </c>
    </row>
    <row r="60" spans="1:10" ht="12" customHeight="1">
      <c r="A60" s="5" t="s">
        <v>30</v>
      </c>
      <c r="B60" s="4" t="s">
        <v>0</v>
      </c>
      <c r="C60" s="4" t="s">
        <v>17</v>
      </c>
      <c r="D60" s="4" t="s">
        <v>5</v>
      </c>
      <c r="E60" s="4" t="s">
        <v>5</v>
      </c>
      <c r="F60" s="4" t="s">
        <v>2</v>
      </c>
      <c r="G60" s="3">
        <f>G61+G62</f>
        <v>105.9</v>
      </c>
      <c r="H60" s="3">
        <f>H61+H62</f>
        <v>32.6</v>
      </c>
      <c r="I60" s="3">
        <f>I61+I62</f>
        <v>32.6</v>
      </c>
      <c r="J60" s="28">
        <f t="shared" si="2"/>
        <v>30.7837582625118</v>
      </c>
    </row>
    <row r="61" spans="1:10" ht="27.75" customHeight="1">
      <c r="A61" s="10" t="s">
        <v>45</v>
      </c>
      <c r="B61" s="4" t="s">
        <v>0</v>
      </c>
      <c r="C61" s="4" t="s">
        <v>17</v>
      </c>
      <c r="D61" s="4" t="s">
        <v>5</v>
      </c>
      <c r="E61" s="4" t="s">
        <v>5</v>
      </c>
      <c r="F61" s="4" t="s">
        <v>2</v>
      </c>
      <c r="G61" s="3">
        <v>32.6</v>
      </c>
      <c r="H61" s="3">
        <v>32.6</v>
      </c>
      <c r="I61" s="3">
        <f>H61</f>
        <v>32.6</v>
      </c>
      <c r="J61" s="28">
        <f t="shared" si="2"/>
        <v>100</v>
      </c>
    </row>
    <row r="62" spans="1:10" ht="29.25" customHeight="1">
      <c r="A62" s="31" t="s">
        <v>60</v>
      </c>
      <c r="B62" s="4" t="s">
        <v>0</v>
      </c>
      <c r="C62" s="4" t="s">
        <v>17</v>
      </c>
      <c r="D62" s="4" t="s">
        <v>5</v>
      </c>
      <c r="E62" s="4" t="s">
        <v>5</v>
      </c>
      <c r="F62" s="4" t="s">
        <v>2</v>
      </c>
      <c r="G62" s="3">
        <v>73.3</v>
      </c>
      <c r="H62" s="3">
        <v>0</v>
      </c>
      <c r="I62" s="3">
        <v>0</v>
      </c>
      <c r="J62" s="28">
        <f t="shared" si="2"/>
        <v>0</v>
      </c>
    </row>
    <row r="63" spans="1:10" ht="12.75" collapsed="1">
      <c r="A63" s="17" t="s">
        <v>31</v>
      </c>
      <c r="B63" s="4" t="s">
        <v>0</v>
      </c>
      <c r="C63" s="4" t="s">
        <v>17</v>
      </c>
      <c r="D63" s="4" t="s">
        <v>32</v>
      </c>
      <c r="E63" s="4"/>
      <c r="F63" s="4"/>
      <c r="G63" s="13">
        <f aca="true" t="shared" si="9" ref="G63:I64">G64</f>
        <v>7046</v>
      </c>
      <c r="H63" s="13">
        <f t="shared" si="9"/>
        <v>4578.5</v>
      </c>
      <c r="I63" s="13">
        <f t="shared" si="9"/>
        <v>4578.5</v>
      </c>
      <c r="J63" s="29">
        <f t="shared" si="2"/>
        <v>64.98013057053647</v>
      </c>
    </row>
    <row r="64" spans="1:10" ht="12.75">
      <c r="A64" s="6" t="s">
        <v>33</v>
      </c>
      <c r="B64" s="4" t="s">
        <v>0</v>
      </c>
      <c r="C64" s="4" t="s">
        <v>17</v>
      </c>
      <c r="D64" s="4" t="s">
        <v>32</v>
      </c>
      <c r="E64" s="4" t="s">
        <v>14</v>
      </c>
      <c r="F64" s="4"/>
      <c r="G64" s="3">
        <f t="shared" si="9"/>
        <v>7046</v>
      </c>
      <c r="H64" s="3">
        <f t="shared" si="9"/>
        <v>4578.5</v>
      </c>
      <c r="I64" s="3">
        <f t="shared" si="9"/>
        <v>4578.5</v>
      </c>
      <c r="J64" s="28">
        <f t="shared" si="2"/>
        <v>64.98013057053647</v>
      </c>
    </row>
    <row r="65" spans="1:10" ht="12.75">
      <c r="A65" s="5" t="s">
        <v>30</v>
      </c>
      <c r="B65" s="4" t="s">
        <v>0</v>
      </c>
      <c r="C65" s="4" t="s">
        <v>17</v>
      </c>
      <c r="D65" s="4" t="s">
        <v>32</v>
      </c>
      <c r="E65" s="4" t="s">
        <v>14</v>
      </c>
      <c r="F65" s="4" t="s">
        <v>2</v>
      </c>
      <c r="G65" s="3">
        <f>G66+G67</f>
        <v>7046</v>
      </c>
      <c r="H65" s="3">
        <f>H66+H67</f>
        <v>4578.5</v>
      </c>
      <c r="I65" s="3">
        <f>I66+I67</f>
        <v>4578.5</v>
      </c>
      <c r="J65" s="28">
        <f t="shared" si="2"/>
        <v>64.98013057053647</v>
      </c>
    </row>
    <row r="66" spans="1:10" ht="27" customHeight="1">
      <c r="A66" s="10" t="s">
        <v>56</v>
      </c>
      <c r="B66" s="4" t="s">
        <v>0</v>
      </c>
      <c r="C66" s="4" t="s">
        <v>17</v>
      </c>
      <c r="D66" s="4" t="s">
        <v>32</v>
      </c>
      <c r="E66" s="4" t="s">
        <v>14</v>
      </c>
      <c r="F66" s="4" t="s">
        <v>2</v>
      </c>
      <c r="G66" s="3">
        <v>3320.6</v>
      </c>
      <c r="H66" s="3">
        <v>853.1</v>
      </c>
      <c r="I66" s="3">
        <f>H66</f>
        <v>853.1</v>
      </c>
      <c r="J66" s="28">
        <f t="shared" si="2"/>
        <v>25.691140155393605</v>
      </c>
    </row>
    <row r="67" spans="1:10" ht="25.5">
      <c r="A67" s="10" t="s">
        <v>59</v>
      </c>
      <c r="B67" s="4" t="s">
        <v>0</v>
      </c>
      <c r="C67" s="4" t="s">
        <v>17</v>
      </c>
      <c r="D67" s="4" t="s">
        <v>32</v>
      </c>
      <c r="E67" s="4" t="s">
        <v>14</v>
      </c>
      <c r="F67" s="4" t="s">
        <v>2</v>
      </c>
      <c r="G67" s="3">
        <v>3725.4</v>
      </c>
      <c r="H67" s="3">
        <v>3725.4</v>
      </c>
      <c r="I67" s="3">
        <f>H67</f>
        <v>3725.4</v>
      </c>
      <c r="J67" s="28">
        <f t="shared" si="2"/>
        <v>100</v>
      </c>
    </row>
    <row r="69" spans="2:7" ht="12.75">
      <c r="B69"/>
      <c r="C69"/>
      <c r="D69" s="23"/>
      <c r="E69" s="23"/>
      <c r="F69"/>
      <c r="G69"/>
    </row>
    <row r="70" spans="2:3" ht="12.75">
      <c r="B70" s="24"/>
      <c r="C70" s="24"/>
    </row>
  </sheetData>
  <sheetProtection/>
  <mergeCells count="2">
    <mergeCell ref="A2:F2"/>
    <mergeCell ref="A1:J1"/>
  </mergeCells>
  <printOptions/>
  <pageMargins left="0.984251968503937" right="0.3937007874015748" top="0.5905511811023623" bottom="0.5905511811023623" header="0" footer="0.31496062992125984"/>
  <pageSetup fitToHeight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plenokos</cp:lastModifiedBy>
  <cp:lastPrinted>2014-02-20T10:48:37Z</cp:lastPrinted>
  <dcterms:created xsi:type="dcterms:W3CDTF">2011-05-19T07:25:42Z</dcterms:created>
  <dcterms:modified xsi:type="dcterms:W3CDTF">2014-04-02T05:57:43Z</dcterms:modified>
  <cp:category/>
  <cp:version/>
  <cp:contentType/>
  <cp:contentStatus/>
</cp:coreProperties>
</file>