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05" windowHeight="10410" activeTab="1"/>
  </bookViews>
  <sheets>
    <sheet name="Свод 2014 " sheetId="1" r:id="rId1"/>
    <sheet name="Свод  2015" sheetId="2" r:id="rId2"/>
    <sheet name="Свод 2016" sheetId="3" r:id="rId3"/>
  </sheets>
  <definedNames>
    <definedName name="Z_175B7ECD_730E_43B0_ADC4_81762C8D56F7_.wvu.PrintArea" localSheetId="1" hidden="1">'Свод  2015'!$A$1:$C$46</definedName>
    <definedName name="Z_175B7ECD_730E_43B0_ADC4_81762C8D56F7_.wvu.PrintArea" localSheetId="0" hidden="1">'Свод 2014 '!$A$1:$C$54</definedName>
    <definedName name="Z_175B7ECD_730E_43B0_ADC4_81762C8D56F7_.wvu.PrintArea" localSheetId="2" hidden="1">'Свод 2016'!$A$1:$C$41</definedName>
    <definedName name="Z_175B7ECD_730E_43B0_ADC4_81762C8D56F7_.wvu.PrintTitles" localSheetId="0" hidden="1">'Свод 2014 '!$5:$5</definedName>
    <definedName name="Z_4BD3B35D_7C4D_4C0F_8AFF_496E565990A4_.wvu.PrintArea" localSheetId="1" hidden="1">'Свод  2015'!$A$1:$C$46</definedName>
    <definedName name="Z_4BD3B35D_7C4D_4C0F_8AFF_496E565990A4_.wvu.PrintArea" localSheetId="0" hidden="1">'Свод 2014 '!$A$1:$C$54</definedName>
    <definedName name="Z_4BD3B35D_7C4D_4C0F_8AFF_496E565990A4_.wvu.PrintArea" localSheetId="2" hidden="1">'Свод 2016'!$A$1:$C$41</definedName>
    <definedName name="Z_4BD3B35D_7C4D_4C0F_8AFF_496E565990A4_.wvu.PrintTitles" localSheetId="1" hidden="1">'Свод  2015'!$5:$5</definedName>
    <definedName name="Z_4BD3B35D_7C4D_4C0F_8AFF_496E565990A4_.wvu.PrintTitles" localSheetId="0" hidden="1">'Свод 2014 '!$5:$5</definedName>
    <definedName name="Z_4BD3B35D_7C4D_4C0F_8AFF_496E565990A4_.wvu.PrintTitles" localSheetId="2" hidden="1">'Свод 2016'!$5:$5</definedName>
    <definedName name="Z_4BD3B35D_7C4D_4C0F_8AFF_496E565990A4_.wvu.Rows" localSheetId="1" hidden="1">'Свод  2015'!#REF!,'Свод  2015'!#REF!</definedName>
    <definedName name="Z_4BD3B35D_7C4D_4C0F_8AFF_496E565990A4_.wvu.Rows" localSheetId="0" hidden="1">'Свод 2014 '!#REF!,'Свод 2014 '!#REF!</definedName>
    <definedName name="Z_4BD3B35D_7C4D_4C0F_8AFF_496E565990A4_.wvu.Rows" localSheetId="2" hidden="1">'Свод 2016'!#REF!,'Свод 2016'!#REF!</definedName>
    <definedName name="Z_627AADED_F90B_49B9_A675_6ADB79332F37_.wvu.PrintArea" localSheetId="1" hidden="1">'Свод  2015'!$A$1:$C$46</definedName>
    <definedName name="Z_627AADED_F90B_49B9_A675_6ADB79332F37_.wvu.PrintArea" localSheetId="0" hidden="1">'Свод 2014 '!$A$1:$C$54</definedName>
    <definedName name="Z_627AADED_F90B_49B9_A675_6ADB79332F37_.wvu.PrintArea" localSheetId="2" hidden="1">'Свод 2016'!$A$1:$C$41</definedName>
    <definedName name="Z_627AADED_F90B_49B9_A675_6ADB79332F37_.wvu.PrintTitles" localSheetId="1" hidden="1">'Свод  2015'!$5:$5</definedName>
    <definedName name="Z_627AADED_F90B_49B9_A675_6ADB79332F37_.wvu.PrintTitles" localSheetId="0" hidden="1">'Свод 2014 '!$5:$5</definedName>
    <definedName name="Z_627AADED_F90B_49B9_A675_6ADB79332F37_.wvu.PrintTitles" localSheetId="2" hidden="1">'Свод 2016'!$5:$5</definedName>
    <definedName name="Z_8AF23823_3AEC_42EA_9299_AEAF11FFF7CD_.wvu.PrintTitles" localSheetId="1" hidden="1">'Свод  2015'!$5:$5</definedName>
    <definedName name="Z_8AF23823_3AEC_42EA_9299_AEAF11FFF7CD_.wvu.PrintTitles" localSheetId="0" hidden="1">'Свод 2014 '!$5:$5</definedName>
    <definedName name="Z_8AF23823_3AEC_42EA_9299_AEAF11FFF7CD_.wvu.PrintTitles" localSheetId="2" hidden="1">'Свод 2016'!$5:$5</definedName>
    <definedName name="Z_8AF23823_3AEC_42EA_9299_AEAF11FFF7CD_.wvu.Rows" localSheetId="1" hidden="1">'Свод  2015'!#REF!,'Свод  2015'!#REF!,'Свод  2015'!#REF!,'Свод  2015'!$44:$46</definedName>
    <definedName name="Z_8AF23823_3AEC_42EA_9299_AEAF11FFF7CD_.wvu.Rows" localSheetId="0" hidden="1">'Свод 2014 '!$26:$26,'Свод 2014 '!#REF!,'Свод 2014 '!#REF!,'Свод 2014 '!$50:$54</definedName>
    <definedName name="Z_8AF23823_3AEC_42EA_9299_AEAF11FFF7CD_.wvu.Rows" localSheetId="2" hidden="1">'Свод 2016'!#REF!,'Свод 2016'!#REF!,'Свод 2016'!#REF!,'Свод 2016'!$39:$41</definedName>
    <definedName name="Z_A13FC9F6_25BE_4157_BFE5_974515FD47CE_.wvu.PrintArea" localSheetId="1" hidden="1">'Свод  2015'!$A$1:$C$46</definedName>
    <definedName name="Z_A13FC9F6_25BE_4157_BFE5_974515FD47CE_.wvu.PrintArea" localSheetId="0" hidden="1">'Свод 2014 '!$A$1:$C$54</definedName>
    <definedName name="Z_A13FC9F6_25BE_4157_BFE5_974515FD47CE_.wvu.PrintArea" localSheetId="2" hidden="1">'Свод 2016'!$A$1:$C$41</definedName>
    <definedName name="Z_A13FC9F6_25BE_4157_BFE5_974515FD47CE_.wvu.PrintTitles" localSheetId="1" hidden="1">'Свод  2015'!$5:$5</definedName>
    <definedName name="Z_A13FC9F6_25BE_4157_BFE5_974515FD47CE_.wvu.PrintTitles" localSheetId="0" hidden="1">'Свод 2014 '!$5:$5</definedName>
    <definedName name="Z_A13FC9F6_25BE_4157_BFE5_974515FD47CE_.wvu.PrintTitles" localSheetId="2" hidden="1">'Свод 2016'!$5:$5</definedName>
    <definedName name="Z_A5A30F52_0103_43C5_8685_B31807E7FE82_.wvu.PrintArea" localSheetId="1" hidden="1">'Свод  2015'!$A$1:$C$46</definedName>
    <definedName name="Z_A5A30F52_0103_43C5_8685_B31807E7FE82_.wvu.PrintArea" localSheetId="0" hidden="1">'Свод 2014 '!$A$1:$C$54</definedName>
    <definedName name="Z_A5A30F52_0103_43C5_8685_B31807E7FE82_.wvu.PrintArea" localSheetId="2" hidden="1">'Свод 2016'!$A$1:$C$41</definedName>
    <definedName name="Z_A5A30F52_0103_43C5_8685_B31807E7FE82_.wvu.PrintTitles" localSheetId="1" hidden="1">'Свод  2015'!$5:$5</definedName>
    <definedName name="Z_A5A30F52_0103_43C5_8685_B31807E7FE82_.wvu.PrintTitles" localSheetId="0" hidden="1">'Свод 2014 '!$5:$5</definedName>
    <definedName name="Z_A5A30F52_0103_43C5_8685_B31807E7FE82_.wvu.PrintTitles" localSheetId="2" hidden="1">'Свод 2016'!$5:$5</definedName>
    <definedName name="Z_A5A30F52_0103_43C5_8685_B31807E7FE82_.wvu.Rows" localSheetId="1" hidden="1">'Свод  2015'!#REF!,'Свод  2015'!#REF!</definedName>
    <definedName name="Z_A5A30F52_0103_43C5_8685_B31807E7FE82_.wvu.Rows" localSheetId="0" hidden="1">'Свод 2014 '!#REF!,'Свод 2014 '!#REF!</definedName>
    <definedName name="Z_A5A30F52_0103_43C5_8685_B31807E7FE82_.wvu.Rows" localSheetId="2" hidden="1">'Свод 2016'!#REF!,'Свод 2016'!#REF!</definedName>
  </definedNames>
  <calcPr fullCalcOnLoad="1"/>
</workbook>
</file>

<file path=xl/sharedStrings.xml><?xml version="1.0" encoding="utf-8"?>
<sst xmlns="http://schemas.openxmlformats.org/spreadsheetml/2006/main" count="437" uniqueCount="101">
  <si>
    <t>(тыс.рублей)</t>
  </si>
  <si>
    <t>Содержание</t>
  </si>
  <si>
    <t>ВСЕГО</t>
  </si>
  <si>
    <t>Городские и сельские поселения</t>
  </si>
  <si>
    <t>ВСЕГО МЕЖБЮДЖЕТНЫХ ТРАНСФЕРТОВ</t>
  </si>
  <si>
    <t>Субвенция на осуществление органами местного самоуправления отдельных государственных полномочий субъекта РФ в сфере административных правонарушений</t>
  </si>
  <si>
    <t>Субвенция на осуществление органами местного самоуправления отдельных государственных полномочий субъекта РФ в сфере опеки и попечительства в отношении несовершеннолетних</t>
  </si>
  <si>
    <t>Субвенция на осуществление органами местного самоуправления отдельных государственных полномочий субъекта РФ в сфере деятельности по профилактике безнадзорности и правонарушений несовершеннолетних</t>
  </si>
  <si>
    <t>Субсидии бюджетам муниципальных образований (межбюджетные субсидии) - всего, в том числе: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</si>
  <si>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</si>
  <si>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муниципальных общеобразовательных учреждениях в начале и в конце учебного года и на зимние каникулы</t>
  </si>
  <si>
    <t>Иные межбюджетные трансферты</t>
  </si>
  <si>
    <t>Субсидии на подготовку объектов коммунального хозяйства  к работе в осенне-зимний период</t>
  </si>
  <si>
    <t>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</t>
  </si>
  <si>
    <t>Нераспределенный резерв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</si>
  <si>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числе:</t>
  </si>
  <si>
    <t>Предоставление грантов городскому округу и муниципальному району за достижение наилучших значений показателей комплексного  социально-экономического развития городского округа и муниципального района</t>
  </si>
  <si>
    <t>Субвенция на осуществление органами местного самоуправления отдельных государственных полномочий субъекта РФ в области государственного регулирования торговой деятельности</t>
  </si>
  <si>
    <t>010</t>
  </si>
  <si>
    <t>012</t>
  </si>
  <si>
    <t>ГРБС</t>
  </si>
  <si>
    <t>024</t>
  </si>
  <si>
    <t>025</t>
  </si>
  <si>
    <t xml:space="preserve">Субсидия на софинансирование расходных обязательств, возникающих при выполнении полномочий по созданию условий для обеспечения поселений, входящих в состав муниципального района, услугами связи  </t>
  </si>
  <si>
    <t>006</t>
  </si>
  <si>
    <t>003</t>
  </si>
  <si>
    <t>020</t>
  </si>
  <si>
    <t>011</t>
  </si>
  <si>
    <t>Дотации муниципальным образованиям</t>
  </si>
  <si>
    <t>015</t>
  </si>
  <si>
    <t>Дотация на выравнивание бюджетной обеспеченности поселений</t>
  </si>
  <si>
    <t>Дотация на выравнивание бюджетной обеспеченности муниципального района (городского округа)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</si>
  <si>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</t>
  </si>
  <si>
    <t>СВОДНАЯ ИНФОРМАЦИЯ ОБ ОБЪЕМЕ МЕЖБЮДЖЕТНЫХ ТРАНСФЕРТОВ ИЗ ОКРУЖНОГО БЮДЖЕТА НА 2014 ГОД</t>
  </si>
  <si>
    <t>СВОДНАЯ ИНФОРМАЦИЯ ОБ ОБЪЕМЕ МЕЖБЮДЖЕТНЫХ ТРАНСФЕРТОВ ИЗ ОКРУЖНОГО БЮДЖЕТА НА 2015 ГОД</t>
  </si>
  <si>
    <t>СВОДНАЯ ИНФОРМАЦИЯ ОБ ОБЪЕМЕ МЕЖБЮДЖЕТНЫХ ТРАНСФЕРТОВ ИЗ ОКРУЖНОГО БЮДЖЕТА НА 2016 ГОД</t>
  </si>
  <si>
    <t>009</t>
  </si>
  <si>
    <t xml:space="preserve">МО «Городской округ «Город Нарьян-Мар» </t>
  </si>
  <si>
    <t>МО «Муниципальный район «Заполярный район»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</si>
  <si>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пунктов Ненецкого автономного округа</t>
  </si>
  <si>
    <t>Субсидии на организацию и обеспечение вывоза обучающихся в  общеобразовательных учреждениях в начале и в конце учебного года и на зимние каникулы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</si>
  <si>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</si>
  <si>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</si>
  <si>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</si>
  <si>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</si>
  <si>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</si>
  <si>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</si>
  <si>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</si>
  <si>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</si>
  <si>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</si>
  <si>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 местного значения, улично-дорожной сети и инженерно-транспортных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</si>
  <si>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</si>
  <si>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 xml:space="preserve">Субсидии, предусмотренные подпрограммой «Переселение граждан из жилищного фонда, признанного непригодным для проживания и / 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</si>
  <si>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Субвенция на социальную поддержку граждан пожилого возраста, которым присвоено звание «Ветеран труда» и (или) «Ветеран труда Ненецкого автономного округа» в виде бесплатной подписки на общественно-политическую газету Ненецкого автономного округа «Няръяна вындер»</t>
  </si>
  <si>
    <t>Субвенция на осуществление компенсационной социальной выплаты родителю или иному законному представителю, совместно проживающему и фактически воспитывающему ребенка на дому</t>
  </si>
  <si>
    <t>Субвенция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образования), горячим питанием во время каникул, в праздничные и выходные дни</t>
  </si>
  <si>
    <t>Субвенции на осуществление полномочий по компенсации абонентской платы за пользование квартирным телефоном отдельным категорииям лиц, постоянно проживающим в сельских населённых пунктах Ненецкого автономного округа</t>
  </si>
  <si>
    <t>Субвенция на 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</si>
  <si>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 на создание условий для обеспечения поселений услугами связи</t>
  </si>
  <si>
    <t xml:space="preserve">Субвенция на осуществление выплаты компенсации части родительской платы, внесённой 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 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</si>
  <si>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пунктах Ненецкого автономного округа</t>
  </si>
  <si>
    <t>Сумма</t>
  </si>
  <si>
    <t>Раздел, подраздел</t>
  </si>
  <si>
    <t xml:space="preserve">0113 </t>
  </si>
  <si>
    <t>1004</t>
  </si>
  <si>
    <t>0709</t>
  </si>
  <si>
    <t>1003</t>
  </si>
  <si>
    <t>0412</t>
  </si>
  <si>
    <t>0410</t>
  </si>
  <si>
    <t>0702</t>
  </si>
  <si>
    <t>0502</t>
  </si>
  <si>
    <t>0707</t>
  </si>
  <si>
    <t>0801</t>
  </si>
  <si>
    <t>0501</t>
  </si>
  <si>
    <t>0505</t>
  </si>
  <si>
    <t>0409</t>
  </si>
  <si>
    <t>0701</t>
  </si>
  <si>
    <t>1102</t>
  </si>
  <si>
    <t>0405</t>
  </si>
  <si>
    <t>1403</t>
  </si>
  <si>
    <t>1401</t>
  </si>
  <si>
    <t>0113</t>
  </si>
  <si>
    <t>Предоставление грантов бюджетам сельских поселений для поддержки творческих проектов сельских учреждений культуры Ненецкого автономного округа</t>
  </si>
  <si>
    <t>0804</t>
  </si>
  <si>
    <t>007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</si>
  <si>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</si>
  <si>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</si>
  <si>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</si>
  <si>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019</t>
  </si>
  <si>
    <t>Субсидии на организацию в границах поселений  вывоза стоков из септиков и выгребных ям</t>
  </si>
  <si>
    <t xml:space="preserve">Изменения (+ -) декабрь 2013 </t>
  </si>
  <si>
    <t xml:space="preserve">Изменения (+ -) март 2014 </t>
  </si>
  <si>
    <t xml:space="preserve">Изменения (+ -) март  2014 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</si>
  <si>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</si>
  <si>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</si>
  <si>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</si>
  <si>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Иные межбюджетные трансферты на осуществление государственной поддержки муниципальных учреждений культуры, находящихся на территориях сельских поселений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</si>
  <si>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</si>
  <si>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в рамках  программ - всего, в том числе:</t>
  </si>
  <si>
    <t>Субсидии бюджетам муниципальных образований в рамках программ - всего, в том числе: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</si>
  <si>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поселений» государственной программы Ненецкого автономного округа «Обеспечение гражданской защиты в Ненецком автономном округе»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</si>
</sst>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5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18" applyNumberFormat="1" applyFont="1" applyFill="1" applyBorder="1" applyAlignment="1">
      <alignment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justify" wrapText="1"/>
    </xf>
    <xf numFmtId="164" fontId="10" fillId="0" borderId="1" xfId="18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distributed" wrapText="1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4" xfId="18" applyNumberFormat="1" applyFont="1" applyFill="1" applyBorder="1" applyAlignment="1">
      <alignment vertical="center" wrapText="1"/>
      <protection/>
    </xf>
    <xf numFmtId="0" fontId="10" fillId="0" borderId="5" xfId="0" applyFont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 applyProtection="1">
      <alignment horizontal="center" vertical="center"/>
      <protection locked="0"/>
    </xf>
    <xf numFmtId="164" fontId="10" fillId="0" borderId="4" xfId="18" applyNumberFormat="1" applyFont="1" applyFill="1" applyBorder="1" applyAlignment="1" applyProtection="1">
      <alignment vertical="center" wrapText="1"/>
      <protection/>
    </xf>
    <xf numFmtId="0" fontId="10" fillId="0" borderId="1" xfId="0" applyFont="1" applyFill="1" applyBorder="1" applyAlignment="1" quotePrefix="1">
      <alignment horizontal="center" vertical="center" wrapText="1"/>
    </xf>
    <xf numFmtId="164" fontId="5" fillId="4" borderId="6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2" xfId="0" applyNumberFormat="1" applyFont="1" applyFill="1" applyBorder="1" applyAlignment="1">
      <alignment vertical="justify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164" fontId="5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3- рас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SheetLayoutView="100" workbookViewId="0" topLeftCell="N1">
      <pane ySplit="5" topLeftCell="BM49" activePane="bottomLeft" state="frozen"/>
      <selection pane="topLeft" activeCell="D1" sqref="D1"/>
      <selection pane="bottomLeft" activeCell="T55" sqref="T55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customWidth="1"/>
    <col min="15" max="15" width="21.625" style="3" customWidth="1"/>
    <col min="16" max="16" width="19.875" style="3" customWidth="1"/>
    <col min="17" max="18" width="18.00390625" style="3" customWidth="1"/>
    <col min="19" max="19" width="16.125" style="3" customWidth="1"/>
    <col min="20" max="20" width="21.625" style="3" customWidth="1"/>
    <col min="21" max="21" width="19.875" style="3" customWidth="1"/>
    <col min="22" max="23" width="18.00390625" style="3" customWidth="1"/>
    <col min="24" max="24" width="16.125" style="3" customWidth="1"/>
    <col min="25" max="25" width="21.625" style="3" customWidth="1"/>
    <col min="26" max="26" width="19.875" style="3" customWidth="1"/>
    <col min="27" max="28" width="18.00390625" style="3" customWidth="1"/>
    <col min="29" max="16384" width="8.875" style="1" customWidth="1"/>
  </cols>
  <sheetData>
    <row r="1" spans="1:28" ht="20.25" customHeight="1">
      <c r="A1" s="85" t="s">
        <v>33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</row>
    <row r="3" spans="8:2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</row>
    <row r="4" spans="1:28" ht="12.75">
      <c r="A4" s="83" t="s">
        <v>1</v>
      </c>
      <c r="B4" s="83" t="s">
        <v>20</v>
      </c>
      <c r="C4" s="83" t="s">
        <v>62</v>
      </c>
      <c r="D4" s="80" t="s">
        <v>61</v>
      </c>
      <c r="E4" s="81"/>
      <c r="F4" s="81"/>
      <c r="G4" s="81"/>
      <c r="H4" s="82"/>
      <c r="I4" s="77" t="s">
        <v>90</v>
      </c>
      <c r="J4" s="78"/>
      <c r="K4" s="78"/>
      <c r="L4" s="78"/>
      <c r="M4" s="79"/>
      <c r="N4" s="80" t="s">
        <v>61</v>
      </c>
      <c r="O4" s="81"/>
      <c r="P4" s="81"/>
      <c r="Q4" s="81"/>
      <c r="R4" s="82"/>
      <c r="S4" s="77" t="s">
        <v>91</v>
      </c>
      <c r="T4" s="78"/>
      <c r="U4" s="78"/>
      <c r="V4" s="78"/>
      <c r="W4" s="79"/>
      <c r="X4" s="80" t="s">
        <v>61</v>
      </c>
      <c r="Y4" s="81"/>
      <c r="Z4" s="81"/>
      <c r="AA4" s="81"/>
      <c r="AB4" s="82"/>
    </row>
    <row r="5" spans="1:28" s="7" customFormat="1" ht="46.5" customHeight="1">
      <c r="A5" s="84"/>
      <c r="B5" s="84"/>
      <c r="C5" s="84"/>
      <c r="D5" s="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58" t="s">
        <v>2</v>
      </c>
      <c r="J5" s="59" t="s">
        <v>38</v>
      </c>
      <c r="K5" s="59" t="s">
        <v>37</v>
      </c>
      <c r="L5" s="60" t="s">
        <v>3</v>
      </c>
      <c r="M5" s="60" t="s">
        <v>14</v>
      </c>
      <c r="N5" s="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58" t="s">
        <v>2</v>
      </c>
      <c r="T5" s="59" t="s">
        <v>38</v>
      </c>
      <c r="U5" s="59" t="s">
        <v>37</v>
      </c>
      <c r="V5" s="60" t="s">
        <v>3</v>
      </c>
      <c r="W5" s="60" t="s">
        <v>14</v>
      </c>
      <c r="X5" s="5" t="s">
        <v>2</v>
      </c>
      <c r="Y5" s="6" t="s">
        <v>38</v>
      </c>
      <c r="Z5" s="6" t="s">
        <v>37</v>
      </c>
      <c r="AA5" s="4" t="s">
        <v>3</v>
      </c>
      <c r="AB5" s="4" t="s">
        <v>14</v>
      </c>
    </row>
    <row r="6" spans="1:28" s="11" customFormat="1" ht="26.25" customHeight="1">
      <c r="A6" s="38" t="s">
        <v>4</v>
      </c>
      <c r="B6" s="38"/>
      <c r="C6" s="38"/>
      <c r="D6" s="9">
        <f>D7+D10+D22+D28+D50</f>
        <v>3713334.9000000004</v>
      </c>
      <c r="E6" s="39">
        <f>E7+E10+E22+E50+E28</f>
        <v>1844911.7999999998</v>
      </c>
      <c r="F6" s="39">
        <f>F7+F10+F22+F50+F28</f>
        <v>1513276.4</v>
      </c>
      <c r="G6" s="39">
        <f>G7+G10+G22+G50+G28</f>
        <v>348601.7</v>
      </c>
      <c r="H6" s="39">
        <f>H7+H10+H22+H50+H28</f>
        <v>6545</v>
      </c>
      <c r="I6" s="61">
        <f>I7+I10+I22+I28+I50</f>
        <v>-23160.299999999996</v>
      </c>
      <c r="J6" s="62">
        <f>J7+J10+J22+J50+J28</f>
        <v>-53380.299999999996</v>
      </c>
      <c r="K6" s="62">
        <f>K7+K10+K22+K50+K28</f>
        <v>-4320</v>
      </c>
      <c r="L6" s="62">
        <f>L7+L10+L22+L50+L28</f>
        <v>34540</v>
      </c>
      <c r="M6" s="62">
        <f>M7+M10+M22+M50+M28</f>
        <v>0</v>
      </c>
      <c r="N6" s="9">
        <f>N7+N10+N22+N28+N50</f>
        <v>3690174.5999999996</v>
      </c>
      <c r="O6" s="39">
        <f>O7+O10+O22+O50+O28</f>
        <v>1791531.4999999998</v>
      </c>
      <c r="P6" s="39">
        <f>P7+P10+P22+P50+P28</f>
        <v>1508956.4</v>
      </c>
      <c r="Q6" s="39">
        <f>Q7+Q10+Q22+Q50+Q28</f>
        <v>383141.7</v>
      </c>
      <c r="R6" s="39">
        <f>R7+R10+R22+R50+R28</f>
        <v>6545</v>
      </c>
      <c r="S6" s="61">
        <f>S7+S10+S22+S28+S50</f>
        <v>382839.39999999997</v>
      </c>
      <c r="T6" s="62">
        <f>T7+T10+T22+T50+T28</f>
        <v>193761.39999999997</v>
      </c>
      <c r="U6" s="62">
        <f>U7+U10+U22+U50+U28</f>
        <v>183928</v>
      </c>
      <c r="V6" s="62">
        <f>V7+V10+V22+V50+V28</f>
        <v>5000</v>
      </c>
      <c r="W6" s="62">
        <f>W7+W10+W22+W50+W28</f>
        <v>150</v>
      </c>
      <c r="X6" s="9">
        <f>X7+X10+X22+X28+X50</f>
        <v>4073013.9999999995</v>
      </c>
      <c r="Y6" s="39">
        <f>Y7+Y10+Y22+Y50+Y28</f>
        <v>1985292.8999999994</v>
      </c>
      <c r="Z6" s="39">
        <f>Z7+Z10+Z22+Z50+Z28</f>
        <v>1692884.4</v>
      </c>
      <c r="AA6" s="39">
        <f>AA7+AA10+AA22+AA50+AA28</f>
        <v>388141.7</v>
      </c>
      <c r="AB6" s="39">
        <f>AB7+AB10+AB22+AB50+AB28</f>
        <v>6695</v>
      </c>
    </row>
    <row r="7" spans="1:28" s="11" customFormat="1" ht="26.25" customHeight="1">
      <c r="A7" s="44" t="s">
        <v>28</v>
      </c>
      <c r="B7" s="45"/>
      <c r="C7" s="45"/>
      <c r="D7" s="22">
        <f aca="true" t="shared" si="0" ref="D7:R7">D8+D9</f>
        <v>1677931.4</v>
      </c>
      <c r="E7" s="22">
        <f t="shared" si="0"/>
        <v>576043.7</v>
      </c>
      <c r="F7" s="22">
        <f t="shared" si="0"/>
        <v>811531.3</v>
      </c>
      <c r="G7" s="22">
        <f t="shared" si="0"/>
        <v>290356.4</v>
      </c>
      <c r="H7" s="22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22">
        <f t="shared" si="0"/>
        <v>1677931.4</v>
      </c>
      <c r="O7" s="22">
        <f t="shared" si="0"/>
        <v>576043.7</v>
      </c>
      <c r="P7" s="22">
        <f t="shared" si="0"/>
        <v>811531.3</v>
      </c>
      <c r="Q7" s="22">
        <f t="shared" si="0"/>
        <v>290356.4</v>
      </c>
      <c r="R7" s="22">
        <f t="shared" si="0"/>
        <v>0</v>
      </c>
      <c r="S7" s="61">
        <f aca="true" t="shared" si="1" ref="S7:AB7">S8+S9</f>
        <v>0</v>
      </c>
      <c r="T7" s="61">
        <f t="shared" si="1"/>
        <v>0</v>
      </c>
      <c r="U7" s="61">
        <f t="shared" si="1"/>
        <v>0</v>
      </c>
      <c r="V7" s="61">
        <f t="shared" si="1"/>
        <v>0</v>
      </c>
      <c r="W7" s="61">
        <f t="shared" si="1"/>
        <v>0</v>
      </c>
      <c r="X7" s="22">
        <f t="shared" si="1"/>
        <v>1677931.4</v>
      </c>
      <c r="Y7" s="22">
        <f t="shared" si="1"/>
        <v>576043.7</v>
      </c>
      <c r="Z7" s="22">
        <f t="shared" si="1"/>
        <v>811531.3</v>
      </c>
      <c r="AA7" s="22">
        <f t="shared" si="1"/>
        <v>290356.4</v>
      </c>
      <c r="AB7" s="22">
        <f t="shared" si="1"/>
        <v>0</v>
      </c>
    </row>
    <row r="8" spans="1:28" s="11" customFormat="1" ht="36" customHeight="1">
      <c r="A8" s="46" t="s">
        <v>30</v>
      </c>
      <c r="B8" s="24" t="s">
        <v>24</v>
      </c>
      <c r="C8" s="24" t="s">
        <v>80</v>
      </c>
      <c r="D8" s="14">
        <f>SUM(E8:H8)</f>
        <v>625047.1000000001</v>
      </c>
      <c r="E8" s="31">
        <v>0</v>
      </c>
      <c r="F8" s="31">
        <v>334690.7</v>
      </c>
      <c r="G8" s="31">
        <v>290356.4</v>
      </c>
      <c r="H8" s="31">
        <v>0</v>
      </c>
      <c r="I8" s="63">
        <f>SUM(J8:M8)</f>
        <v>0</v>
      </c>
      <c r="J8" s="64"/>
      <c r="K8" s="64"/>
      <c r="L8" s="64"/>
      <c r="M8" s="64"/>
      <c r="N8" s="14">
        <f>SUM(O8:R8)</f>
        <v>625047.1000000001</v>
      </c>
      <c r="O8" s="31">
        <f aca="true" t="shared" si="2" ref="O8:R9">E8+J8</f>
        <v>0</v>
      </c>
      <c r="P8" s="31">
        <f t="shared" si="2"/>
        <v>334690.7</v>
      </c>
      <c r="Q8" s="31">
        <f t="shared" si="2"/>
        <v>290356.4</v>
      </c>
      <c r="R8" s="31">
        <f t="shared" si="2"/>
        <v>0</v>
      </c>
      <c r="S8" s="63">
        <f>SUM(T8:W8)</f>
        <v>0</v>
      </c>
      <c r="T8" s="64"/>
      <c r="U8" s="64"/>
      <c r="V8" s="64"/>
      <c r="W8" s="64"/>
      <c r="X8" s="14">
        <f>SUM(Y8:AB8)</f>
        <v>625047.1000000001</v>
      </c>
      <c r="Y8" s="31">
        <f aca="true" t="shared" si="3" ref="Y8:AB9">O8+T8</f>
        <v>0</v>
      </c>
      <c r="Z8" s="31">
        <f t="shared" si="3"/>
        <v>334690.7</v>
      </c>
      <c r="AA8" s="31">
        <f t="shared" si="3"/>
        <v>290356.4</v>
      </c>
      <c r="AB8" s="31">
        <f t="shared" si="3"/>
        <v>0</v>
      </c>
    </row>
    <row r="9" spans="1:28" s="11" customFormat="1" ht="51.75" customHeight="1">
      <c r="A9" s="46" t="s">
        <v>31</v>
      </c>
      <c r="B9" s="24" t="s">
        <v>24</v>
      </c>
      <c r="C9" s="24" t="s">
        <v>80</v>
      </c>
      <c r="D9" s="14">
        <f>SUM(E9:H9)</f>
        <v>1052884.2999999998</v>
      </c>
      <c r="E9" s="31">
        <v>576043.7</v>
      </c>
      <c r="F9" s="31">
        <v>476840.6</v>
      </c>
      <c r="G9" s="31">
        <v>0</v>
      </c>
      <c r="H9" s="31">
        <v>0</v>
      </c>
      <c r="I9" s="63">
        <f>SUM(J9:M9)</f>
        <v>0</v>
      </c>
      <c r="J9" s="64"/>
      <c r="K9" s="64"/>
      <c r="L9" s="64"/>
      <c r="M9" s="64"/>
      <c r="N9" s="14">
        <f>SUM(O9:R9)</f>
        <v>1052884.2999999998</v>
      </c>
      <c r="O9" s="31">
        <f t="shared" si="2"/>
        <v>576043.7</v>
      </c>
      <c r="P9" s="31">
        <f t="shared" si="2"/>
        <v>476840.6</v>
      </c>
      <c r="Q9" s="31">
        <f t="shared" si="2"/>
        <v>0</v>
      </c>
      <c r="R9" s="31">
        <f t="shared" si="2"/>
        <v>0</v>
      </c>
      <c r="S9" s="63">
        <f>SUM(T9:W9)</f>
        <v>0</v>
      </c>
      <c r="T9" s="64"/>
      <c r="U9" s="64"/>
      <c r="V9" s="64"/>
      <c r="W9" s="64"/>
      <c r="X9" s="14">
        <f>SUM(Y9:AB9)</f>
        <v>1052884.2999999998</v>
      </c>
      <c r="Y9" s="31">
        <f t="shared" si="3"/>
        <v>576043.7</v>
      </c>
      <c r="Z9" s="31">
        <f t="shared" si="3"/>
        <v>476840.6</v>
      </c>
      <c r="AA9" s="31">
        <f t="shared" si="3"/>
        <v>0</v>
      </c>
      <c r="AB9" s="31">
        <f t="shared" si="3"/>
        <v>0</v>
      </c>
    </row>
    <row r="10" spans="1:28" s="12" customFormat="1" ht="74.25" customHeight="1">
      <c r="A10" s="40" t="s">
        <v>15</v>
      </c>
      <c r="B10" s="40"/>
      <c r="C10" s="40"/>
      <c r="D10" s="22">
        <f>SUM(D11:D21)</f>
        <v>160307.2</v>
      </c>
      <c r="E10" s="22">
        <f aca="true" t="shared" si="4" ref="E10:R10">SUM(E11:E21)</f>
        <v>54467.4</v>
      </c>
      <c r="F10" s="22">
        <f t="shared" si="4"/>
        <v>66926.7</v>
      </c>
      <c r="G10" s="22">
        <f t="shared" si="4"/>
        <v>38368.1</v>
      </c>
      <c r="H10" s="22">
        <f t="shared" si="4"/>
        <v>545</v>
      </c>
      <c r="I10" s="61">
        <f t="shared" si="4"/>
        <v>30220</v>
      </c>
      <c r="J10" s="61">
        <f t="shared" si="4"/>
        <v>0</v>
      </c>
      <c r="K10" s="61">
        <f t="shared" si="4"/>
        <v>-4320</v>
      </c>
      <c r="L10" s="61">
        <f t="shared" si="4"/>
        <v>34540</v>
      </c>
      <c r="M10" s="61">
        <f t="shared" si="4"/>
        <v>0</v>
      </c>
      <c r="N10" s="22">
        <f t="shared" si="4"/>
        <v>190527.2</v>
      </c>
      <c r="O10" s="22">
        <f t="shared" si="4"/>
        <v>54467.4</v>
      </c>
      <c r="P10" s="22">
        <f t="shared" si="4"/>
        <v>62606.700000000004</v>
      </c>
      <c r="Q10" s="22">
        <f t="shared" si="4"/>
        <v>72908.1</v>
      </c>
      <c r="R10" s="22">
        <f t="shared" si="4"/>
        <v>545</v>
      </c>
      <c r="S10" s="61">
        <f aca="true" t="shared" si="5" ref="S10:AB10">SUM(S11:S21)</f>
        <v>0</v>
      </c>
      <c r="T10" s="61">
        <f t="shared" si="5"/>
        <v>0</v>
      </c>
      <c r="U10" s="61">
        <f t="shared" si="5"/>
        <v>0</v>
      </c>
      <c r="V10" s="61">
        <f t="shared" si="5"/>
        <v>0</v>
      </c>
      <c r="W10" s="61">
        <f t="shared" si="5"/>
        <v>0</v>
      </c>
      <c r="X10" s="22">
        <f t="shared" si="5"/>
        <v>190527.2</v>
      </c>
      <c r="Y10" s="22">
        <f t="shared" si="5"/>
        <v>54467.4</v>
      </c>
      <c r="Z10" s="22">
        <f t="shared" si="5"/>
        <v>62606.700000000004</v>
      </c>
      <c r="AA10" s="22">
        <f t="shared" si="5"/>
        <v>72908.1</v>
      </c>
      <c r="AB10" s="22">
        <f t="shared" si="5"/>
        <v>545</v>
      </c>
    </row>
    <row r="11" spans="1:28" s="15" customFormat="1" ht="48.75" customHeight="1">
      <c r="A11" s="13" t="s">
        <v>6</v>
      </c>
      <c r="B11" s="24" t="s">
        <v>18</v>
      </c>
      <c r="C11" s="24" t="s">
        <v>65</v>
      </c>
      <c r="D11" s="14">
        <f>SUM(E11:H11)</f>
        <v>4841.1</v>
      </c>
      <c r="E11" s="31">
        <v>4841.1</v>
      </c>
      <c r="F11" s="31">
        <v>0</v>
      </c>
      <c r="G11" s="31">
        <v>0</v>
      </c>
      <c r="H11" s="31">
        <v>0</v>
      </c>
      <c r="I11" s="63">
        <f>SUM(J11:M11)</f>
        <v>0</v>
      </c>
      <c r="J11" s="64"/>
      <c r="K11" s="64"/>
      <c r="L11" s="64"/>
      <c r="M11" s="64"/>
      <c r="N11" s="14">
        <f>SUM(O11:R11)</f>
        <v>4841.1</v>
      </c>
      <c r="O11" s="31">
        <f aca="true" t="shared" si="6" ref="O11:O21">E11+J11</f>
        <v>4841.1</v>
      </c>
      <c r="P11" s="31">
        <f aca="true" t="shared" si="7" ref="P11:P21">F11+K11</f>
        <v>0</v>
      </c>
      <c r="Q11" s="31">
        <f aca="true" t="shared" si="8" ref="Q11:Q21">G11+L11</f>
        <v>0</v>
      </c>
      <c r="R11" s="31">
        <f aca="true" t="shared" si="9" ref="R11:R21">H11+M11</f>
        <v>0</v>
      </c>
      <c r="S11" s="63">
        <f>SUM(T11:W11)</f>
        <v>0</v>
      </c>
      <c r="T11" s="64"/>
      <c r="U11" s="64"/>
      <c r="V11" s="64"/>
      <c r="W11" s="64"/>
      <c r="X11" s="14">
        <f>SUM(Y11:AB11)</f>
        <v>4841.1</v>
      </c>
      <c r="Y11" s="31">
        <f aca="true" t="shared" si="10" ref="Y11:Y21">O11+T11</f>
        <v>4841.1</v>
      </c>
      <c r="Z11" s="31">
        <f aca="true" t="shared" si="11" ref="Z11:Z21">P11+U11</f>
        <v>0</v>
      </c>
      <c r="AA11" s="31">
        <f aca="true" t="shared" si="12" ref="AA11:AA21">Q11+V11</f>
        <v>0</v>
      </c>
      <c r="AB11" s="31">
        <f aca="true" t="shared" si="13" ref="AB11:AB21">R11+W11</f>
        <v>0</v>
      </c>
    </row>
    <row r="12" spans="1:28" s="15" customFormat="1" ht="58.5" customHeight="1">
      <c r="A12" s="13" t="s">
        <v>7</v>
      </c>
      <c r="B12" s="24" t="s">
        <v>18</v>
      </c>
      <c r="C12" s="24" t="s">
        <v>65</v>
      </c>
      <c r="D12" s="14">
        <f aca="true" t="shared" si="14" ref="D12:D21">SUM(E12:H12)</f>
        <v>6422.6</v>
      </c>
      <c r="E12" s="31">
        <v>3197.2</v>
      </c>
      <c r="F12" s="31">
        <v>3225.4</v>
      </c>
      <c r="G12" s="31">
        <v>0</v>
      </c>
      <c r="H12" s="31">
        <v>0</v>
      </c>
      <c r="I12" s="63">
        <f aca="true" t="shared" si="15" ref="I12:I21">SUM(J12:M12)</f>
        <v>0</v>
      </c>
      <c r="J12" s="64"/>
      <c r="K12" s="64"/>
      <c r="L12" s="64"/>
      <c r="M12" s="64"/>
      <c r="N12" s="14">
        <f aca="true" t="shared" si="16" ref="N12:N21">SUM(O12:R12)</f>
        <v>6422.6</v>
      </c>
      <c r="O12" s="31">
        <f t="shared" si="6"/>
        <v>3197.2</v>
      </c>
      <c r="P12" s="31">
        <f t="shared" si="7"/>
        <v>3225.4</v>
      </c>
      <c r="Q12" s="31">
        <f t="shared" si="8"/>
        <v>0</v>
      </c>
      <c r="R12" s="31">
        <f t="shared" si="9"/>
        <v>0</v>
      </c>
      <c r="S12" s="63">
        <f aca="true" t="shared" si="17" ref="S12:S21">SUM(T12:W12)</f>
        <v>0</v>
      </c>
      <c r="T12" s="64"/>
      <c r="U12" s="64"/>
      <c r="V12" s="64"/>
      <c r="W12" s="64"/>
      <c r="X12" s="14">
        <f aca="true" t="shared" si="18" ref="X12:X21">SUM(Y12:AB12)</f>
        <v>6422.6</v>
      </c>
      <c r="Y12" s="31">
        <f t="shared" si="10"/>
        <v>3197.2</v>
      </c>
      <c r="Z12" s="31">
        <f t="shared" si="11"/>
        <v>3225.4</v>
      </c>
      <c r="AA12" s="31">
        <f t="shared" si="12"/>
        <v>0</v>
      </c>
      <c r="AB12" s="31">
        <f t="shared" si="13"/>
        <v>0</v>
      </c>
    </row>
    <row r="13" spans="1:28" s="12" customFormat="1" ht="80.25" customHeight="1">
      <c r="A13" s="13" t="s">
        <v>59</v>
      </c>
      <c r="B13" s="24" t="s">
        <v>18</v>
      </c>
      <c r="C13" s="24" t="s">
        <v>64</v>
      </c>
      <c r="D13" s="14">
        <f t="shared" si="14"/>
        <v>10510.1</v>
      </c>
      <c r="E13" s="31">
        <v>2932.1</v>
      </c>
      <c r="F13" s="31">
        <v>7578</v>
      </c>
      <c r="G13" s="31">
        <v>0</v>
      </c>
      <c r="H13" s="31">
        <v>0</v>
      </c>
      <c r="I13" s="63">
        <f t="shared" si="15"/>
        <v>0</v>
      </c>
      <c r="J13" s="64"/>
      <c r="K13" s="64"/>
      <c r="L13" s="64"/>
      <c r="M13" s="64"/>
      <c r="N13" s="14">
        <f t="shared" si="16"/>
        <v>10510.1</v>
      </c>
      <c r="O13" s="31">
        <f t="shared" si="6"/>
        <v>2932.1</v>
      </c>
      <c r="P13" s="31">
        <f t="shared" si="7"/>
        <v>7578</v>
      </c>
      <c r="Q13" s="31">
        <f t="shared" si="8"/>
        <v>0</v>
      </c>
      <c r="R13" s="31">
        <f t="shared" si="9"/>
        <v>0</v>
      </c>
      <c r="S13" s="63">
        <f t="shared" si="17"/>
        <v>0</v>
      </c>
      <c r="T13" s="64"/>
      <c r="U13" s="64"/>
      <c r="V13" s="64"/>
      <c r="W13" s="64"/>
      <c r="X13" s="14">
        <f t="shared" si="18"/>
        <v>10510.1</v>
      </c>
      <c r="Y13" s="31">
        <f t="shared" si="10"/>
        <v>2932.1</v>
      </c>
      <c r="Z13" s="31">
        <f t="shared" si="11"/>
        <v>7578</v>
      </c>
      <c r="AA13" s="31">
        <f t="shared" si="12"/>
        <v>0</v>
      </c>
      <c r="AB13" s="31">
        <f t="shared" si="13"/>
        <v>0</v>
      </c>
    </row>
    <row r="14" spans="1:28" s="15" customFormat="1" ht="51" customHeight="1">
      <c r="A14" s="13" t="s">
        <v>5</v>
      </c>
      <c r="B14" s="24" t="s">
        <v>19</v>
      </c>
      <c r="C14" s="24" t="s">
        <v>63</v>
      </c>
      <c r="D14" s="14">
        <f t="shared" si="14"/>
        <v>2182</v>
      </c>
      <c r="E14" s="31">
        <v>0</v>
      </c>
      <c r="F14" s="31">
        <v>1325.4</v>
      </c>
      <c r="G14" s="31">
        <v>856.6</v>
      </c>
      <c r="H14" s="31">
        <v>0</v>
      </c>
      <c r="I14" s="63">
        <f t="shared" si="15"/>
        <v>0</v>
      </c>
      <c r="J14" s="64"/>
      <c r="K14" s="64"/>
      <c r="L14" s="64"/>
      <c r="M14" s="64"/>
      <c r="N14" s="14">
        <f t="shared" si="16"/>
        <v>2182</v>
      </c>
      <c r="O14" s="31">
        <f t="shared" si="6"/>
        <v>0</v>
      </c>
      <c r="P14" s="31">
        <f t="shared" si="7"/>
        <v>1325.4</v>
      </c>
      <c r="Q14" s="31">
        <f t="shared" si="8"/>
        <v>856.6</v>
      </c>
      <c r="R14" s="31">
        <f t="shared" si="9"/>
        <v>0</v>
      </c>
      <c r="S14" s="63">
        <f t="shared" si="17"/>
        <v>0</v>
      </c>
      <c r="T14" s="64"/>
      <c r="U14" s="64"/>
      <c r="V14" s="64"/>
      <c r="W14" s="64"/>
      <c r="X14" s="14">
        <f t="shared" si="18"/>
        <v>2182</v>
      </c>
      <c r="Y14" s="31">
        <f t="shared" si="10"/>
        <v>0</v>
      </c>
      <c r="Z14" s="31">
        <f t="shared" si="11"/>
        <v>1325.4</v>
      </c>
      <c r="AA14" s="31">
        <f t="shared" si="12"/>
        <v>856.6</v>
      </c>
      <c r="AB14" s="31">
        <f t="shared" si="13"/>
        <v>0</v>
      </c>
    </row>
    <row r="15" spans="1:28" s="12" customFormat="1" ht="90" customHeight="1">
      <c r="A15" s="13" t="s">
        <v>53</v>
      </c>
      <c r="B15" s="24" t="s">
        <v>29</v>
      </c>
      <c r="C15" s="24" t="s">
        <v>66</v>
      </c>
      <c r="D15" s="14">
        <f t="shared" si="14"/>
        <v>2731.8</v>
      </c>
      <c r="E15" s="31">
        <v>1504.5</v>
      </c>
      <c r="F15" s="31">
        <v>1227.3</v>
      </c>
      <c r="G15" s="31">
        <v>0</v>
      </c>
      <c r="H15" s="31">
        <v>0</v>
      </c>
      <c r="I15" s="63">
        <f t="shared" si="15"/>
        <v>0</v>
      </c>
      <c r="J15" s="64"/>
      <c r="K15" s="64"/>
      <c r="L15" s="64"/>
      <c r="M15" s="64"/>
      <c r="N15" s="14">
        <f t="shared" si="16"/>
        <v>2731.8</v>
      </c>
      <c r="O15" s="31">
        <f t="shared" si="6"/>
        <v>1504.5</v>
      </c>
      <c r="P15" s="31">
        <f t="shared" si="7"/>
        <v>1227.3</v>
      </c>
      <c r="Q15" s="31">
        <f t="shared" si="8"/>
        <v>0</v>
      </c>
      <c r="R15" s="31">
        <f t="shared" si="9"/>
        <v>0</v>
      </c>
      <c r="S15" s="63">
        <f t="shared" si="17"/>
        <v>0</v>
      </c>
      <c r="T15" s="64"/>
      <c r="U15" s="64"/>
      <c r="V15" s="64"/>
      <c r="W15" s="64"/>
      <c r="X15" s="14">
        <f t="shared" si="18"/>
        <v>2731.8</v>
      </c>
      <c r="Y15" s="31">
        <f t="shared" si="10"/>
        <v>1504.5</v>
      </c>
      <c r="Z15" s="31">
        <f t="shared" si="11"/>
        <v>1227.3</v>
      </c>
      <c r="AA15" s="31">
        <f t="shared" si="12"/>
        <v>0</v>
      </c>
      <c r="AB15" s="31">
        <f t="shared" si="13"/>
        <v>0</v>
      </c>
    </row>
    <row r="16" spans="1:28" s="12" customFormat="1" ht="50.25" customHeight="1">
      <c r="A16" s="13" t="s">
        <v>54</v>
      </c>
      <c r="B16" s="24" t="s">
        <v>29</v>
      </c>
      <c r="C16" s="24" t="s">
        <v>66</v>
      </c>
      <c r="D16" s="14">
        <f t="shared" si="14"/>
        <v>50324.9</v>
      </c>
      <c r="E16" s="31">
        <v>14917.6</v>
      </c>
      <c r="F16" s="31">
        <v>35407.3</v>
      </c>
      <c r="G16" s="31">
        <v>0</v>
      </c>
      <c r="H16" s="31">
        <v>0</v>
      </c>
      <c r="I16" s="63">
        <f t="shared" si="15"/>
        <v>-4320</v>
      </c>
      <c r="J16" s="64"/>
      <c r="K16" s="64">
        <v>-4320</v>
      </c>
      <c r="L16" s="64"/>
      <c r="M16" s="64"/>
      <c r="N16" s="14">
        <f t="shared" si="16"/>
        <v>46004.9</v>
      </c>
      <c r="O16" s="31">
        <f t="shared" si="6"/>
        <v>14917.6</v>
      </c>
      <c r="P16" s="31">
        <f t="shared" si="7"/>
        <v>31087.300000000003</v>
      </c>
      <c r="Q16" s="31">
        <f t="shared" si="8"/>
        <v>0</v>
      </c>
      <c r="R16" s="31">
        <f t="shared" si="9"/>
        <v>0</v>
      </c>
      <c r="S16" s="63">
        <f t="shared" si="17"/>
        <v>0</v>
      </c>
      <c r="T16" s="64"/>
      <c r="U16" s="64"/>
      <c r="V16" s="64"/>
      <c r="W16" s="64"/>
      <c r="X16" s="14">
        <f t="shared" si="18"/>
        <v>46004.9</v>
      </c>
      <c r="Y16" s="31">
        <f t="shared" si="10"/>
        <v>14917.6</v>
      </c>
      <c r="Z16" s="31">
        <f t="shared" si="11"/>
        <v>31087.300000000003</v>
      </c>
      <c r="AA16" s="31">
        <f t="shared" si="12"/>
        <v>0</v>
      </c>
      <c r="AB16" s="31">
        <f t="shared" si="13"/>
        <v>0</v>
      </c>
    </row>
    <row r="17" spans="1:28" s="12" customFormat="1" ht="77.25" customHeight="1">
      <c r="A17" s="13" t="s">
        <v>55</v>
      </c>
      <c r="B17" s="24" t="s">
        <v>29</v>
      </c>
      <c r="C17" s="24" t="s">
        <v>66</v>
      </c>
      <c r="D17" s="14">
        <f t="shared" si="14"/>
        <v>45524.8</v>
      </c>
      <c r="E17" s="31">
        <v>0</v>
      </c>
      <c r="F17" s="31">
        <v>16714.5</v>
      </c>
      <c r="G17" s="31">
        <v>28810.3</v>
      </c>
      <c r="H17" s="31">
        <v>0</v>
      </c>
      <c r="I17" s="63">
        <f t="shared" si="15"/>
        <v>0</v>
      </c>
      <c r="J17" s="64"/>
      <c r="K17" s="64"/>
      <c r="L17" s="64"/>
      <c r="M17" s="64"/>
      <c r="N17" s="14">
        <f t="shared" si="16"/>
        <v>45524.8</v>
      </c>
      <c r="O17" s="31">
        <f t="shared" si="6"/>
        <v>0</v>
      </c>
      <c r="P17" s="31">
        <f t="shared" si="7"/>
        <v>16714.5</v>
      </c>
      <c r="Q17" s="31">
        <f t="shared" si="8"/>
        <v>28810.3</v>
      </c>
      <c r="R17" s="31">
        <f t="shared" si="9"/>
        <v>0</v>
      </c>
      <c r="S17" s="63">
        <f t="shared" si="17"/>
        <v>0</v>
      </c>
      <c r="T17" s="64"/>
      <c r="U17" s="64"/>
      <c r="V17" s="64"/>
      <c r="W17" s="64"/>
      <c r="X17" s="14">
        <f t="shared" si="18"/>
        <v>45524.8</v>
      </c>
      <c r="Y17" s="31">
        <f t="shared" si="10"/>
        <v>0</v>
      </c>
      <c r="Z17" s="31">
        <f t="shared" si="11"/>
        <v>16714.5</v>
      </c>
      <c r="AA17" s="31">
        <f t="shared" si="12"/>
        <v>28810.3</v>
      </c>
      <c r="AB17" s="31">
        <f t="shared" si="13"/>
        <v>0</v>
      </c>
    </row>
    <row r="18" spans="1:28" s="15" customFormat="1" ht="57" customHeight="1">
      <c r="A18" s="41" t="s">
        <v>60</v>
      </c>
      <c r="B18" s="24" t="s">
        <v>29</v>
      </c>
      <c r="C18" s="24" t="s">
        <v>66</v>
      </c>
      <c r="D18" s="14">
        <f t="shared" si="14"/>
        <v>18827.3</v>
      </c>
      <c r="E18" s="31">
        <v>14498.1</v>
      </c>
      <c r="F18" s="31">
        <v>0</v>
      </c>
      <c r="G18" s="31">
        <v>4029.2</v>
      </c>
      <c r="H18" s="31">
        <v>300</v>
      </c>
      <c r="I18" s="63">
        <f t="shared" si="15"/>
        <v>0</v>
      </c>
      <c r="J18" s="64"/>
      <c r="K18" s="64"/>
      <c r="L18" s="64"/>
      <c r="M18" s="64"/>
      <c r="N18" s="14">
        <f t="shared" si="16"/>
        <v>18827.3</v>
      </c>
      <c r="O18" s="31">
        <f t="shared" si="6"/>
        <v>14498.1</v>
      </c>
      <c r="P18" s="31">
        <f t="shared" si="7"/>
        <v>0</v>
      </c>
      <c r="Q18" s="31">
        <f t="shared" si="8"/>
        <v>4029.2</v>
      </c>
      <c r="R18" s="31">
        <f t="shared" si="9"/>
        <v>300</v>
      </c>
      <c r="S18" s="63">
        <f t="shared" si="17"/>
        <v>0</v>
      </c>
      <c r="T18" s="64"/>
      <c r="U18" s="64"/>
      <c r="V18" s="64"/>
      <c r="W18" s="64"/>
      <c r="X18" s="14">
        <f t="shared" si="18"/>
        <v>18827.3</v>
      </c>
      <c r="Y18" s="31">
        <f t="shared" si="10"/>
        <v>14498.1</v>
      </c>
      <c r="Z18" s="31">
        <f t="shared" si="11"/>
        <v>0</v>
      </c>
      <c r="AA18" s="31">
        <f t="shared" si="12"/>
        <v>4029.2</v>
      </c>
      <c r="AB18" s="31">
        <f t="shared" si="13"/>
        <v>300</v>
      </c>
    </row>
    <row r="19" spans="1:28" s="15" customFormat="1" ht="62.25" customHeight="1">
      <c r="A19" s="41" t="s">
        <v>56</v>
      </c>
      <c r="B19" s="24" t="s">
        <v>29</v>
      </c>
      <c r="C19" s="24" t="s">
        <v>66</v>
      </c>
      <c r="D19" s="14">
        <f t="shared" si="14"/>
        <v>4917</v>
      </c>
      <c r="E19" s="31">
        <v>0</v>
      </c>
      <c r="F19" s="31">
        <v>0</v>
      </c>
      <c r="G19" s="31">
        <v>4672</v>
      </c>
      <c r="H19" s="31">
        <v>245</v>
      </c>
      <c r="I19" s="63">
        <f t="shared" si="15"/>
        <v>34540</v>
      </c>
      <c r="J19" s="64"/>
      <c r="K19" s="64"/>
      <c r="L19" s="64">
        <v>34540</v>
      </c>
      <c r="M19" s="64"/>
      <c r="N19" s="14">
        <f t="shared" si="16"/>
        <v>39457</v>
      </c>
      <c r="O19" s="31">
        <f t="shared" si="6"/>
        <v>0</v>
      </c>
      <c r="P19" s="31">
        <f t="shared" si="7"/>
        <v>0</v>
      </c>
      <c r="Q19" s="31">
        <f t="shared" si="8"/>
        <v>39212</v>
      </c>
      <c r="R19" s="31">
        <f t="shared" si="9"/>
        <v>245</v>
      </c>
      <c r="S19" s="63">
        <f t="shared" si="17"/>
        <v>0</v>
      </c>
      <c r="T19" s="64"/>
      <c r="U19" s="64"/>
      <c r="V19" s="64"/>
      <c r="W19" s="64"/>
      <c r="X19" s="14">
        <f t="shared" si="18"/>
        <v>39457</v>
      </c>
      <c r="Y19" s="31">
        <f t="shared" si="10"/>
        <v>0</v>
      </c>
      <c r="Z19" s="31">
        <f t="shared" si="11"/>
        <v>0</v>
      </c>
      <c r="AA19" s="31">
        <f t="shared" si="12"/>
        <v>39212</v>
      </c>
      <c r="AB19" s="31">
        <f t="shared" si="13"/>
        <v>245</v>
      </c>
    </row>
    <row r="20" spans="1:28" s="15" customFormat="1" ht="62.25" customHeight="1">
      <c r="A20" s="13" t="s">
        <v>17</v>
      </c>
      <c r="B20" s="24" t="s">
        <v>21</v>
      </c>
      <c r="C20" s="24" t="s">
        <v>67</v>
      </c>
      <c r="D20" s="14">
        <f t="shared" si="14"/>
        <v>2936.6</v>
      </c>
      <c r="E20" s="31">
        <v>1487.8</v>
      </c>
      <c r="F20" s="31">
        <v>1448.8</v>
      </c>
      <c r="G20" s="31">
        <v>0</v>
      </c>
      <c r="H20" s="31">
        <v>0</v>
      </c>
      <c r="I20" s="63">
        <f t="shared" si="15"/>
        <v>0</v>
      </c>
      <c r="J20" s="64"/>
      <c r="K20" s="64"/>
      <c r="L20" s="64"/>
      <c r="M20" s="64"/>
      <c r="N20" s="14">
        <f t="shared" si="16"/>
        <v>2936.6</v>
      </c>
      <c r="O20" s="31">
        <f t="shared" si="6"/>
        <v>1487.8</v>
      </c>
      <c r="P20" s="31">
        <f t="shared" si="7"/>
        <v>1448.8</v>
      </c>
      <c r="Q20" s="31">
        <f t="shared" si="8"/>
        <v>0</v>
      </c>
      <c r="R20" s="31">
        <f t="shared" si="9"/>
        <v>0</v>
      </c>
      <c r="S20" s="63">
        <f t="shared" si="17"/>
        <v>0</v>
      </c>
      <c r="T20" s="64"/>
      <c r="U20" s="64"/>
      <c r="V20" s="64"/>
      <c r="W20" s="64"/>
      <c r="X20" s="14">
        <f t="shared" si="18"/>
        <v>2936.6</v>
      </c>
      <c r="Y20" s="31">
        <f t="shared" si="10"/>
        <v>1487.8</v>
      </c>
      <c r="Z20" s="31">
        <f t="shared" si="11"/>
        <v>1448.8</v>
      </c>
      <c r="AA20" s="31">
        <f t="shared" si="12"/>
        <v>0</v>
      </c>
      <c r="AB20" s="31">
        <f t="shared" si="13"/>
        <v>0</v>
      </c>
    </row>
    <row r="21" spans="1:28" s="12" customFormat="1" ht="45.75" customHeight="1">
      <c r="A21" s="13" t="s">
        <v>57</v>
      </c>
      <c r="B21" s="24" t="s">
        <v>22</v>
      </c>
      <c r="C21" s="24" t="s">
        <v>66</v>
      </c>
      <c r="D21" s="14">
        <f t="shared" si="14"/>
        <v>11089</v>
      </c>
      <c r="E21" s="31">
        <v>11089</v>
      </c>
      <c r="F21" s="31">
        <v>0</v>
      </c>
      <c r="G21" s="31">
        <v>0</v>
      </c>
      <c r="H21" s="31">
        <v>0</v>
      </c>
      <c r="I21" s="63">
        <f t="shared" si="15"/>
        <v>0</v>
      </c>
      <c r="J21" s="64"/>
      <c r="K21" s="64"/>
      <c r="L21" s="64"/>
      <c r="M21" s="64"/>
      <c r="N21" s="14">
        <f t="shared" si="16"/>
        <v>11089</v>
      </c>
      <c r="O21" s="31">
        <f t="shared" si="6"/>
        <v>11089</v>
      </c>
      <c r="P21" s="31">
        <f t="shared" si="7"/>
        <v>0</v>
      </c>
      <c r="Q21" s="31">
        <f t="shared" si="8"/>
        <v>0</v>
      </c>
      <c r="R21" s="31">
        <f t="shared" si="9"/>
        <v>0</v>
      </c>
      <c r="S21" s="63">
        <f t="shared" si="17"/>
        <v>0</v>
      </c>
      <c r="T21" s="64"/>
      <c r="U21" s="64"/>
      <c r="V21" s="64"/>
      <c r="W21" s="64"/>
      <c r="X21" s="14">
        <f t="shared" si="18"/>
        <v>11089</v>
      </c>
      <c r="Y21" s="31">
        <f t="shared" si="10"/>
        <v>11089</v>
      </c>
      <c r="Z21" s="31">
        <f t="shared" si="11"/>
        <v>0</v>
      </c>
      <c r="AA21" s="31">
        <f t="shared" si="12"/>
        <v>0</v>
      </c>
      <c r="AB21" s="31">
        <f t="shared" si="13"/>
        <v>0</v>
      </c>
    </row>
    <row r="22" spans="1:28" s="12" customFormat="1" ht="34.5" customHeight="1">
      <c r="A22" s="21" t="s">
        <v>8</v>
      </c>
      <c r="B22" s="21"/>
      <c r="C22" s="21"/>
      <c r="D22" s="22">
        <f>SUM(D23:D27)</f>
        <v>209663.69999999998</v>
      </c>
      <c r="E22" s="22">
        <f aca="true" t="shared" si="19" ref="E22:R22">SUM(E23:E27)</f>
        <v>132656.69999999998</v>
      </c>
      <c r="F22" s="22">
        <f t="shared" si="19"/>
        <v>77007</v>
      </c>
      <c r="G22" s="22">
        <f t="shared" si="19"/>
        <v>0</v>
      </c>
      <c r="H22" s="22">
        <f t="shared" si="19"/>
        <v>0</v>
      </c>
      <c r="I22" s="61">
        <f t="shared" si="19"/>
        <v>0</v>
      </c>
      <c r="J22" s="61">
        <f t="shared" si="19"/>
        <v>0</v>
      </c>
      <c r="K22" s="61">
        <f t="shared" si="19"/>
        <v>0</v>
      </c>
      <c r="L22" s="61">
        <f t="shared" si="19"/>
        <v>0</v>
      </c>
      <c r="M22" s="61">
        <f t="shared" si="19"/>
        <v>0</v>
      </c>
      <c r="N22" s="22">
        <f t="shared" si="19"/>
        <v>209663.69999999998</v>
      </c>
      <c r="O22" s="22">
        <f t="shared" si="19"/>
        <v>132656.69999999998</v>
      </c>
      <c r="P22" s="22">
        <f t="shared" si="19"/>
        <v>77007</v>
      </c>
      <c r="Q22" s="22">
        <f t="shared" si="19"/>
        <v>0</v>
      </c>
      <c r="R22" s="22">
        <f t="shared" si="19"/>
        <v>0</v>
      </c>
      <c r="S22" s="61">
        <f aca="true" t="shared" si="20" ref="S22:AB22">SUM(S23:S27)</f>
        <v>9700</v>
      </c>
      <c r="T22" s="61">
        <f t="shared" si="20"/>
        <v>0</v>
      </c>
      <c r="U22" s="61">
        <f t="shared" si="20"/>
        <v>9700</v>
      </c>
      <c r="V22" s="61">
        <f t="shared" si="20"/>
        <v>0</v>
      </c>
      <c r="W22" s="61">
        <f t="shared" si="20"/>
        <v>0</v>
      </c>
      <c r="X22" s="22">
        <f t="shared" si="20"/>
        <v>219363.69999999998</v>
      </c>
      <c r="Y22" s="22">
        <f t="shared" si="20"/>
        <v>132656.69999999998</v>
      </c>
      <c r="Z22" s="22">
        <f t="shared" si="20"/>
        <v>86707</v>
      </c>
      <c r="AA22" s="22">
        <f t="shared" si="20"/>
        <v>0</v>
      </c>
      <c r="AB22" s="22">
        <f t="shared" si="20"/>
        <v>0</v>
      </c>
    </row>
    <row r="23" spans="1:28" s="15" customFormat="1" ht="39.75" customHeight="1">
      <c r="A23" s="41" t="s">
        <v>58</v>
      </c>
      <c r="B23" s="24" t="s">
        <v>25</v>
      </c>
      <c r="C23" s="24" t="s">
        <v>68</v>
      </c>
      <c r="D23" s="14">
        <f>SUM(E23:H23)</f>
        <v>31629.7</v>
      </c>
      <c r="E23" s="31">
        <v>31629.7</v>
      </c>
      <c r="F23" s="31">
        <v>0</v>
      </c>
      <c r="G23" s="31">
        <v>0</v>
      </c>
      <c r="H23" s="31">
        <v>0</v>
      </c>
      <c r="I23" s="63">
        <f>SUM(J23:M23)</f>
        <v>0</v>
      </c>
      <c r="J23" s="64"/>
      <c r="K23" s="64"/>
      <c r="L23" s="64"/>
      <c r="M23" s="64"/>
      <c r="N23" s="14">
        <f>SUM(O23:R23)</f>
        <v>31629.7</v>
      </c>
      <c r="O23" s="31">
        <f aca="true" t="shared" si="21" ref="O23:P27">E23+J23</f>
        <v>31629.7</v>
      </c>
      <c r="P23" s="31">
        <f t="shared" si="21"/>
        <v>0</v>
      </c>
      <c r="Q23" s="31">
        <f aca="true" t="shared" si="22" ref="Q23:R27">G23+L23</f>
        <v>0</v>
      </c>
      <c r="R23" s="31">
        <f t="shared" si="22"/>
        <v>0</v>
      </c>
      <c r="S23" s="63">
        <f>SUM(T23:W23)</f>
        <v>0</v>
      </c>
      <c r="T23" s="64"/>
      <c r="U23" s="64"/>
      <c r="V23" s="64"/>
      <c r="W23" s="64"/>
      <c r="X23" s="14">
        <f>SUM(Y23:AB23)</f>
        <v>31629.7</v>
      </c>
      <c r="Y23" s="31">
        <f aca="true" t="shared" si="23" ref="Y23:AB27">O23+T23</f>
        <v>31629.7</v>
      </c>
      <c r="Z23" s="31">
        <f t="shared" si="23"/>
        <v>0</v>
      </c>
      <c r="AA23" s="31">
        <f t="shared" si="23"/>
        <v>0</v>
      </c>
      <c r="AB23" s="31">
        <f t="shared" si="23"/>
        <v>0</v>
      </c>
    </row>
    <row r="24" spans="1:28" s="15" customFormat="1" ht="39.75" customHeight="1">
      <c r="A24" s="42" t="s">
        <v>9</v>
      </c>
      <c r="B24" s="24" t="s">
        <v>18</v>
      </c>
      <c r="C24" s="24" t="s">
        <v>69</v>
      </c>
      <c r="D24" s="14">
        <f>SUM(E24:H24)</f>
        <v>66666.8</v>
      </c>
      <c r="E24" s="31">
        <v>34775.3</v>
      </c>
      <c r="F24" s="31">
        <v>31891.5</v>
      </c>
      <c r="G24" s="31">
        <v>0</v>
      </c>
      <c r="H24" s="31">
        <v>0</v>
      </c>
      <c r="I24" s="63">
        <f>SUM(J24:M24)</f>
        <v>0</v>
      </c>
      <c r="J24" s="64"/>
      <c r="K24" s="64"/>
      <c r="L24" s="64"/>
      <c r="M24" s="64"/>
      <c r="N24" s="14">
        <f>SUM(O24:R24)</f>
        <v>66666.8</v>
      </c>
      <c r="O24" s="31">
        <f t="shared" si="21"/>
        <v>34775.3</v>
      </c>
      <c r="P24" s="31">
        <f t="shared" si="21"/>
        <v>31891.5</v>
      </c>
      <c r="Q24" s="31">
        <f t="shared" si="22"/>
        <v>0</v>
      </c>
      <c r="R24" s="31">
        <f t="shared" si="22"/>
        <v>0</v>
      </c>
      <c r="S24" s="63">
        <f>SUM(T24:W24)</f>
        <v>0</v>
      </c>
      <c r="T24" s="64"/>
      <c r="U24" s="64"/>
      <c r="V24" s="64"/>
      <c r="W24" s="64"/>
      <c r="X24" s="14">
        <f>SUM(Y24:AB24)</f>
        <v>66666.8</v>
      </c>
      <c r="Y24" s="31">
        <f t="shared" si="23"/>
        <v>34775.3</v>
      </c>
      <c r="Z24" s="31">
        <f t="shared" si="23"/>
        <v>31891.5</v>
      </c>
      <c r="AA24" s="31">
        <f t="shared" si="23"/>
        <v>0</v>
      </c>
      <c r="AB24" s="31">
        <f t="shared" si="23"/>
        <v>0</v>
      </c>
    </row>
    <row r="25" spans="1:28" s="15" customFormat="1" ht="60" customHeight="1">
      <c r="A25" s="42" t="s">
        <v>40</v>
      </c>
      <c r="B25" s="24" t="s">
        <v>18</v>
      </c>
      <c r="C25" s="24" t="s">
        <v>69</v>
      </c>
      <c r="D25" s="14">
        <f>SUM(E25:H25)</f>
        <v>23138.4</v>
      </c>
      <c r="E25" s="31">
        <v>23138.4</v>
      </c>
      <c r="F25" s="31">
        <v>0</v>
      </c>
      <c r="G25" s="31">
        <v>0</v>
      </c>
      <c r="H25" s="31">
        <v>0</v>
      </c>
      <c r="I25" s="63">
        <f>SUM(J25:M25)</f>
        <v>0</v>
      </c>
      <c r="J25" s="64"/>
      <c r="K25" s="64"/>
      <c r="L25" s="64"/>
      <c r="M25" s="64"/>
      <c r="N25" s="14">
        <f>SUM(O25:R25)</f>
        <v>23138.4</v>
      </c>
      <c r="O25" s="31">
        <f t="shared" si="21"/>
        <v>23138.4</v>
      </c>
      <c r="P25" s="31">
        <f t="shared" si="21"/>
        <v>0</v>
      </c>
      <c r="Q25" s="31">
        <f t="shared" si="22"/>
        <v>0</v>
      </c>
      <c r="R25" s="31">
        <f t="shared" si="22"/>
        <v>0</v>
      </c>
      <c r="S25" s="63">
        <f>SUM(T25:W25)</f>
        <v>0</v>
      </c>
      <c r="T25" s="64"/>
      <c r="U25" s="64"/>
      <c r="V25" s="64"/>
      <c r="W25" s="64"/>
      <c r="X25" s="14">
        <f>SUM(Y25:AB25)</f>
        <v>23138.4</v>
      </c>
      <c r="Y25" s="31">
        <f t="shared" si="23"/>
        <v>23138.4</v>
      </c>
      <c r="Z25" s="31">
        <f t="shared" si="23"/>
        <v>0</v>
      </c>
      <c r="AA25" s="31">
        <f t="shared" si="23"/>
        <v>0</v>
      </c>
      <c r="AB25" s="31">
        <f t="shared" si="23"/>
        <v>0</v>
      </c>
    </row>
    <row r="26" spans="1:28" s="15" customFormat="1" ht="40.5" customHeight="1">
      <c r="A26" s="13" t="s">
        <v>12</v>
      </c>
      <c r="B26" s="24" t="s">
        <v>26</v>
      </c>
      <c r="C26" s="24" t="s">
        <v>70</v>
      </c>
      <c r="D26" s="14">
        <f>SUM(E26:H26)</f>
        <v>60000</v>
      </c>
      <c r="E26" s="31">
        <v>30000</v>
      </c>
      <c r="F26" s="31">
        <v>30000</v>
      </c>
      <c r="G26" s="31">
        <v>0</v>
      </c>
      <c r="H26" s="31">
        <v>0</v>
      </c>
      <c r="I26" s="63">
        <f>SUM(J26:M26)</f>
        <v>0</v>
      </c>
      <c r="J26" s="64"/>
      <c r="K26" s="64"/>
      <c r="L26" s="64"/>
      <c r="M26" s="64"/>
      <c r="N26" s="14">
        <f>SUM(O26:R26)</f>
        <v>60000</v>
      </c>
      <c r="O26" s="31">
        <f t="shared" si="21"/>
        <v>30000</v>
      </c>
      <c r="P26" s="31">
        <f t="shared" si="21"/>
        <v>30000</v>
      </c>
      <c r="Q26" s="31">
        <f t="shared" si="22"/>
        <v>0</v>
      </c>
      <c r="R26" s="31">
        <f t="shared" si="22"/>
        <v>0</v>
      </c>
      <c r="S26" s="63">
        <f>SUM(T26:W26)</f>
        <v>9700</v>
      </c>
      <c r="T26" s="64"/>
      <c r="U26" s="64">
        <v>9700</v>
      </c>
      <c r="V26" s="64"/>
      <c r="W26" s="64"/>
      <c r="X26" s="14">
        <f>SUM(Y26:AB26)</f>
        <v>69700</v>
      </c>
      <c r="Y26" s="31">
        <f t="shared" si="23"/>
        <v>30000</v>
      </c>
      <c r="Z26" s="31">
        <f t="shared" si="23"/>
        <v>39700</v>
      </c>
      <c r="AA26" s="31">
        <f t="shared" si="23"/>
        <v>0</v>
      </c>
      <c r="AB26" s="31">
        <f t="shared" si="23"/>
        <v>0</v>
      </c>
    </row>
    <row r="27" spans="1:28" s="15" customFormat="1" ht="34.5" customHeight="1">
      <c r="A27" s="56" t="s">
        <v>89</v>
      </c>
      <c r="B27" s="24" t="s">
        <v>26</v>
      </c>
      <c r="C27" s="24" t="s">
        <v>70</v>
      </c>
      <c r="D27" s="14">
        <f>SUM(E27:H27)</f>
        <v>28228.8</v>
      </c>
      <c r="E27" s="31">
        <v>13113.3</v>
      </c>
      <c r="F27" s="31">
        <v>15115.5</v>
      </c>
      <c r="G27" s="31">
        <v>0</v>
      </c>
      <c r="H27" s="31">
        <v>0</v>
      </c>
      <c r="I27" s="63">
        <f>SUM(J27:M27)</f>
        <v>0</v>
      </c>
      <c r="J27" s="64"/>
      <c r="K27" s="64"/>
      <c r="L27" s="64"/>
      <c r="M27" s="64"/>
      <c r="N27" s="14">
        <f>SUM(O27:R27)</f>
        <v>28228.8</v>
      </c>
      <c r="O27" s="31">
        <f t="shared" si="21"/>
        <v>13113.3</v>
      </c>
      <c r="P27" s="31">
        <f t="shared" si="21"/>
        <v>15115.5</v>
      </c>
      <c r="Q27" s="31">
        <f t="shared" si="22"/>
        <v>0</v>
      </c>
      <c r="R27" s="31">
        <f t="shared" si="22"/>
        <v>0</v>
      </c>
      <c r="S27" s="63">
        <f>SUM(T27:W27)</f>
        <v>0</v>
      </c>
      <c r="T27" s="64"/>
      <c r="U27" s="64"/>
      <c r="V27" s="64"/>
      <c r="W27" s="64"/>
      <c r="X27" s="14">
        <f>SUM(Y27:AB27)</f>
        <v>28228.8</v>
      </c>
      <c r="Y27" s="31">
        <f t="shared" si="23"/>
        <v>13113.3</v>
      </c>
      <c r="Z27" s="31">
        <f t="shared" si="23"/>
        <v>15115.5</v>
      </c>
      <c r="AA27" s="31">
        <f t="shared" si="23"/>
        <v>0</v>
      </c>
      <c r="AB27" s="31">
        <f t="shared" si="23"/>
        <v>0</v>
      </c>
    </row>
    <row r="28" spans="1:28" s="15" customFormat="1" ht="41.25" customHeight="1">
      <c r="A28" s="21" t="s">
        <v>98</v>
      </c>
      <c r="B28" s="21"/>
      <c r="C28" s="21"/>
      <c r="D28" s="22">
        <f>SUM(D29:D49)</f>
        <v>1659432.6000000003</v>
      </c>
      <c r="E28" s="22">
        <f aca="true" t="shared" si="24" ref="E28:R28">SUM(E29:E49)</f>
        <v>1081744</v>
      </c>
      <c r="F28" s="22">
        <f t="shared" si="24"/>
        <v>557811.4</v>
      </c>
      <c r="G28" s="22">
        <f t="shared" si="24"/>
        <v>19877.2</v>
      </c>
      <c r="H28" s="22">
        <f t="shared" si="24"/>
        <v>0</v>
      </c>
      <c r="I28" s="61">
        <f t="shared" si="24"/>
        <v>-53380.299999999996</v>
      </c>
      <c r="J28" s="61">
        <f t="shared" si="24"/>
        <v>-53380.299999999996</v>
      </c>
      <c r="K28" s="61">
        <f t="shared" si="24"/>
        <v>0</v>
      </c>
      <c r="L28" s="61">
        <f t="shared" si="24"/>
        <v>0</v>
      </c>
      <c r="M28" s="61">
        <f t="shared" si="24"/>
        <v>0</v>
      </c>
      <c r="N28" s="22">
        <f t="shared" si="24"/>
        <v>1606052.3</v>
      </c>
      <c r="O28" s="22">
        <f t="shared" si="24"/>
        <v>1028363.6999999998</v>
      </c>
      <c r="P28" s="22">
        <f t="shared" si="24"/>
        <v>557811.4</v>
      </c>
      <c r="Q28" s="22">
        <f t="shared" si="24"/>
        <v>19877.2</v>
      </c>
      <c r="R28" s="22">
        <f t="shared" si="24"/>
        <v>0</v>
      </c>
      <c r="S28" s="61">
        <f aca="true" t="shared" si="25" ref="S28:AB28">SUM(S29:S49)</f>
        <v>372989.39999999997</v>
      </c>
      <c r="T28" s="61">
        <f t="shared" si="25"/>
        <v>193761.39999999997</v>
      </c>
      <c r="U28" s="61">
        <f t="shared" si="25"/>
        <v>174228</v>
      </c>
      <c r="V28" s="61">
        <f t="shared" si="25"/>
        <v>5000</v>
      </c>
      <c r="W28" s="61">
        <f t="shared" si="25"/>
        <v>0</v>
      </c>
      <c r="X28" s="22">
        <f t="shared" si="25"/>
        <v>1979041.6999999997</v>
      </c>
      <c r="Y28" s="22">
        <f t="shared" si="25"/>
        <v>1222125.0999999996</v>
      </c>
      <c r="Z28" s="22">
        <f t="shared" si="25"/>
        <v>732039.4</v>
      </c>
      <c r="AA28" s="22">
        <f t="shared" si="25"/>
        <v>24877.2</v>
      </c>
      <c r="AB28" s="22">
        <f t="shared" si="25"/>
        <v>0</v>
      </c>
    </row>
    <row r="29" spans="1:28" s="15" customFormat="1" ht="88.5" customHeight="1">
      <c r="A29" s="57" t="s">
        <v>87</v>
      </c>
      <c r="B29" s="26" t="s">
        <v>84</v>
      </c>
      <c r="C29" s="26" t="s">
        <v>85</v>
      </c>
      <c r="D29" s="14">
        <f>SUM(E29:H29)</f>
        <v>14745</v>
      </c>
      <c r="E29" s="14">
        <v>14745</v>
      </c>
      <c r="F29" s="14"/>
      <c r="G29" s="14"/>
      <c r="H29" s="51"/>
      <c r="I29" s="63">
        <f>SUM(J29:M29)</f>
        <v>0</v>
      </c>
      <c r="J29" s="63"/>
      <c r="K29" s="63"/>
      <c r="L29" s="63"/>
      <c r="M29" s="61"/>
      <c r="N29" s="14">
        <f>SUM(O29:R29)</f>
        <v>14745</v>
      </c>
      <c r="O29" s="31">
        <f aca="true" t="shared" si="26" ref="O29:O49">E29+J29</f>
        <v>14745</v>
      </c>
      <c r="P29" s="31">
        <f aca="true" t="shared" si="27" ref="P29:P49">F29+K29</f>
        <v>0</v>
      </c>
      <c r="Q29" s="31">
        <f aca="true" t="shared" si="28" ref="Q29:Q49">G29+L29</f>
        <v>0</v>
      </c>
      <c r="R29" s="31">
        <f aca="true" t="shared" si="29" ref="R29:R49">H29+M29</f>
        <v>0</v>
      </c>
      <c r="S29" s="63">
        <f>SUM(T29:W29)</f>
        <v>0</v>
      </c>
      <c r="T29" s="63"/>
      <c r="U29" s="63"/>
      <c r="V29" s="63"/>
      <c r="W29" s="61"/>
      <c r="X29" s="14">
        <f>SUM(Y29:AB29)</f>
        <v>14745</v>
      </c>
      <c r="Y29" s="31">
        <f aca="true" t="shared" si="30" ref="Y29:AB33">O29+T29</f>
        <v>14745</v>
      </c>
      <c r="Z29" s="31">
        <f t="shared" si="30"/>
        <v>0</v>
      </c>
      <c r="AA29" s="31">
        <f t="shared" si="30"/>
        <v>0</v>
      </c>
      <c r="AB29" s="31">
        <f t="shared" si="30"/>
        <v>0</v>
      </c>
    </row>
    <row r="30" spans="1:28" s="15" customFormat="1" ht="64.5" customHeight="1">
      <c r="A30" s="48" t="s">
        <v>41</v>
      </c>
      <c r="B30" s="26" t="s">
        <v>18</v>
      </c>
      <c r="C30" s="26" t="s">
        <v>71</v>
      </c>
      <c r="D30" s="14">
        <f aca="true" t="shared" si="31" ref="D30:D49">SUM(E30:H30)</f>
        <v>10600</v>
      </c>
      <c r="E30" s="31">
        <v>5600</v>
      </c>
      <c r="F30" s="31">
        <v>5000</v>
      </c>
      <c r="G30" s="31">
        <v>0</v>
      </c>
      <c r="H30" s="31">
        <v>0</v>
      </c>
      <c r="I30" s="63">
        <f aca="true" t="shared" si="32" ref="I30:I49">SUM(J30:M30)</f>
        <v>0</v>
      </c>
      <c r="J30" s="64"/>
      <c r="K30" s="64"/>
      <c r="L30" s="64"/>
      <c r="M30" s="64"/>
      <c r="N30" s="14">
        <f aca="true" t="shared" si="33" ref="N30:N49">SUM(O30:R30)</f>
        <v>10600</v>
      </c>
      <c r="O30" s="31">
        <f t="shared" si="26"/>
        <v>5600</v>
      </c>
      <c r="P30" s="31">
        <f t="shared" si="27"/>
        <v>5000</v>
      </c>
      <c r="Q30" s="31">
        <f t="shared" si="28"/>
        <v>0</v>
      </c>
      <c r="R30" s="31">
        <f t="shared" si="29"/>
        <v>0</v>
      </c>
      <c r="S30" s="63">
        <f>SUM(T30:W30)</f>
        <v>0</v>
      </c>
      <c r="T30" s="64"/>
      <c r="U30" s="64"/>
      <c r="V30" s="64"/>
      <c r="W30" s="64"/>
      <c r="X30" s="14">
        <f>SUM(Y30:AB30)</f>
        <v>10600</v>
      </c>
      <c r="Y30" s="31">
        <f t="shared" si="30"/>
        <v>5600</v>
      </c>
      <c r="Z30" s="31">
        <f t="shared" si="30"/>
        <v>5000</v>
      </c>
      <c r="AA30" s="31">
        <f t="shared" si="30"/>
        <v>0</v>
      </c>
      <c r="AB30" s="31">
        <f t="shared" si="30"/>
        <v>0</v>
      </c>
    </row>
    <row r="31" spans="1:28" s="15" customFormat="1" ht="74.25" customHeight="1">
      <c r="A31" s="75" t="s">
        <v>95</v>
      </c>
      <c r="B31" s="73" t="s">
        <v>18</v>
      </c>
      <c r="C31" s="74" t="s">
        <v>76</v>
      </c>
      <c r="D31" s="14"/>
      <c r="E31" s="31"/>
      <c r="F31" s="31"/>
      <c r="G31" s="31"/>
      <c r="H31" s="31"/>
      <c r="I31" s="63"/>
      <c r="J31" s="64"/>
      <c r="K31" s="64"/>
      <c r="L31" s="64"/>
      <c r="M31" s="64"/>
      <c r="N31" s="14"/>
      <c r="O31" s="31"/>
      <c r="P31" s="31"/>
      <c r="Q31" s="31"/>
      <c r="R31" s="31"/>
      <c r="S31" s="63">
        <f>SUM(T31:W31)</f>
        <v>6991.3</v>
      </c>
      <c r="T31" s="64">
        <v>6991.3</v>
      </c>
      <c r="U31" s="64"/>
      <c r="V31" s="64"/>
      <c r="W31" s="64"/>
      <c r="X31" s="14">
        <f>SUM(Y31:AB31)</f>
        <v>6991.3</v>
      </c>
      <c r="Y31" s="31">
        <f t="shared" si="30"/>
        <v>6991.3</v>
      </c>
      <c r="Z31" s="31">
        <f t="shared" si="30"/>
        <v>0</v>
      </c>
      <c r="AA31" s="31">
        <f t="shared" si="30"/>
        <v>0</v>
      </c>
      <c r="AB31" s="31">
        <f t="shared" si="30"/>
        <v>0</v>
      </c>
    </row>
    <row r="32" spans="1:28" s="16" customFormat="1" ht="80.25" customHeight="1">
      <c r="A32" s="48" t="s">
        <v>42</v>
      </c>
      <c r="B32" s="26" t="s">
        <v>27</v>
      </c>
      <c r="C32" s="26" t="s">
        <v>72</v>
      </c>
      <c r="D32" s="14">
        <f t="shared" si="31"/>
        <v>71401.7</v>
      </c>
      <c r="E32" s="31">
        <v>61492.7</v>
      </c>
      <c r="F32" s="31">
        <v>9909</v>
      </c>
      <c r="G32" s="31">
        <v>0</v>
      </c>
      <c r="H32" s="31">
        <v>0</v>
      </c>
      <c r="I32" s="63">
        <f t="shared" si="32"/>
        <v>-1551.1</v>
      </c>
      <c r="J32" s="64">
        <v>-1551.1</v>
      </c>
      <c r="K32" s="64"/>
      <c r="L32" s="64"/>
      <c r="M32" s="64"/>
      <c r="N32" s="14">
        <f t="shared" si="33"/>
        <v>69850.6</v>
      </c>
      <c r="O32" s="31">
        <f t="shared" si="26"/>
        <v>59941.6</v>
      </c>
      <c r="P32" s="31">
        <f t="shared" si="27"/>
        <v>9909</v>
      </c>
      <c r="Q32" s="31">
        <f t="shared" si="28"/>
        <v>0</v>
      </c>
      <c r="R32" s="31">
        <f t="shared" si="29"/>
        <v>0</v>
      </c>
      <c r="S32" s="63">
        <f>SUM(T32:W32)</f>
        <v>0</v>
      </c>
      <c r="T32" s="64"/>
      <c r="U32" s="64"/>
      <c r="V32" s="64"/>
      <c r="W32" s="64"/>
      <c r="X32" s="14">
        <f>SUM(Y32:AB32)</f>
        <v>69850.6</v>
      </c>
      <c r="Y32" s="31">
        <f t="shared" si="30"/>
        <v>59941.6</v>
      </c>
      <c r="Z32" s="31">
        <f t="shared" si="30"/>
        <v>9909</v>
      </c>
      <c r="AA32" s="31">
        <f t="shared" si="30"/>
        <v>0</v>
      </c>
      <c r="AB32" s="31">
        <f t="shared" si="30"/>
        <v>0</v>
      </c>
    </row>
    <row r="33" spans="1:28" s="15" customFormat="1" ht="47.25" customHeight="1">
      <c r="A33" s="43" t="s">
        <v>13</v>
      </c>
      <c r="B33" s="24" t="s">
        <v>29</v>
      </c>
      <c r="C33" s="24" t="s">
        <v>66</v>
      </c>
      <c r="D33" s="14">
        <f>SUM(E33:H33)</f>
        <v>11504.9</v>
      </c>
      <c r="E33" s="31">
        <v>0</v>
      </c>
      <c r="F33" s="31">
        <v>6627.7</v>
      </c>
      <c r="G33" s="31">
        <v>4877.2</v>
      </c>
      <c r="H33" s="31">
        <v>0</v>
      </c>
      <c r="I33" s="63">
        <f>SUM(J33:M33)</f>
        <v>0</v>
      </c>
      <c r="J33" s="64"/>
      <c r="K33" s="64"/>
      <c r="L33" s="64"/>
      <c r="M33" s="64"/>
      <c r="N33" s="14">
        <f>SUM(O33:R33)</f>
        <v>11504.9</v>
      </c>
      <c r="O33" s="31">
        <f>E33+J33</f>
        <v>0</v>
      </c>
      <c r="P33" s="31">
        <f>F33+K33</f>
        <v>6627.7</v>
      </c>
      <c r="Q33" s="31">
        <f>G33+L33</f>
        <v>4877.2</v>
      </c>
      <c r="R33" s="31">
        <f>H33+M33</f>
        <v>0</v>
      </c>
      <c r="S33" s="63">
        <f>SUM(T33:W33)</f>
        <v>0</v>
      </c>
      <c r="T33" s="64"/>
      <c r="U33" s="64"/>
      <c r="V33" s="64"/>
      <c r="W33" s="64"/>
      <c r="X33" s="14">
        <f>SUM(Y33:AB33)</f>
        <v>11504.9</v>
      </c>
      <c r="Y33" s="31">
        <f t="shared" si="30"/>
        <v>0</v>
      </c>
      <c r="Z33" s="31">
        <f t="shared" si="30"/>
        <v>6627.7</v>
      </c>
      <c r="AA33" s="31">
        <f t="shared" si="30"/>
        <v>4877.2</v>
      </c>
      <c r="AB33" s="31">
        <f t="shared" si="30"/>
        <v>0</v>
      </c>
    </row>
    <row r="34" spans="1:28" s="15" customFormat="1" ht="82.5" customHeight="1">
      <c r="A34" s="55" t="s">
        <v>86</v>
      </c>
      <c r="B34" s="26" t="s">
        <v>88</v>
      </c>
      <c r="C34" s="26" t="s">
        <v>70</v>
      </c>
      <c r="D34" s="14">
        <f t="shared" si="31"/>
        <v>8526.4</v>
      </c>
      <c r="E34" s="31">
        <v>8526.4</v>
      </c>
      <c r="F34" s="31">
        <v>0</v>
      </c>
      <c r="G34" s="31">
        <v>0</v>
      </c>
      <c r="H34" s="31">
        <v>0</v>
      </c>
      <c r="I34" s="63">
        <f t="shared" si="32"/>
        <v>0</v>
      </c>
      <c r="J34" s="64"/>
      <c r="K34" s="64"/>
      <c r="L34" s="64"/>
      <c r="M34" s="64"/>
      <c r="N34" s="14">
        <f t="shared" si="33"/>
        <v>8526.4</v>
      </c>
      <c r="O34" s="31">
        <f t="shared" si="26"/>
        <v>8526.4</v>
      </c>
      <c r="P34" s="31">
        <f t="shared" si="27"/>
        <v>0</v>
      </c>
      <c r="Q34" s="31">
        <f t="shared" si="28"/>
        <v>0</v>
      </c>
      <c r="R34" s="31">
        <f t="shared" si="29"/>
        <v>0</v>
      </c>
      <c r="S34" s="63">
        <f aca="true" t="shared" si="34" ref="S34:S49">SUM(T34:W34)</f>
        <v>0</v>
      </c>
      <c r="T34" s="64"/>
      <c r="U34" s="64"/>
      <c r="V34" s="64"/>
      <c r="W34" s="64"/>
      <c r="X34" s="14">
        <f aca="true" t="shared" si="35" ref="X34:X49">SUM(Y34:AB34)</f>
        <v>8526.4</v>
      </c>
      <c r="Y34" s="31">
        <f aca="true" t="shared" si="36" ref="Y34:Y49">O34+T34</f>
        <v>8526.4</v>
      </c>
      <c r="Z34" s="31">
        <f aca="true" t="shared" si="37" ref="Z34:Z49">P34+U34</f>
        <v>0</v>
      </c>
      <c r="AA34" s="31">
        <f aca="true" t="shared" si="38" ref="AA34:AA49">Q34+V34</f>
        <v>0</v>
      </c>
      <c r="AB34" s="31">
        <f aca="true" t="shared" si="39" ref="AB34:AB49">R34+W34</f>
        <v>0</v>
      </c>
    </row>
    <row r="35" spans="1:28" s="12" customFormat="1" ht="78" customHeight="1">
      <c r="A35" s="47" t="s">
        <v>50</v>
      </c>
      <c r="B35" s="26" t="s">
        <v>26</v>
      </c>
      <c r="C35" s="26" t="s">
        <v>75</v>
      </c>
      <c r="D35" s="14">
        <f t="shared" si="31"/>
        <v>36216</v>
      </c>
      <c r="E35" s="31">
        <v>6070.3</v>
      </c>
      <c r="F35" s="31">
        <v>30145.7</v>
      </c>
      <c r="G35" s="31">
        <v>0</v>
      </c>
      <c r="H35" s="31">
        <v>0</v>
      </c>
      <c r="I35" s="63">
        <f t="shared" si="32"/>
        <v>0</v>
      </c>
      <c r="J35" s="64"/>
      <c r="K35" s="64"/>
      <c r="L35" s="64"/>
      <c r="M35" s="64"/>
      <c r="N35" s="14">
        <f t="shared" si="33"/>
        <v>36216</v>
      </c>
      <c r="O35" s="31">
        <f t="shared" si="26"/>
        <v>6070.3</v>
      </c>
      <c r="P35" s="31">
        <f t="shared" si="27"/>
        <v>30145.7</v>
      </c>
      <c r="Q35" s="31">
        <f t="shared" si="28"/>
        <v>0</v>
      </c>
      <c r="R35" s="31">
        <f t="shared" si="29"/>
        <v>0</v>
      </c>
      <c r="S35" s="63">
        <f t="shared" si="34"/>
        <v>77538.8</v>
      </c>
      <c r="T35" s="64">
        <v>1789</v>
      </c>
      <c r="U35" s="64">
        <v>75749.8</v>
      </c>
      <c r="V35" s="64"/>
      <c r="W35" s="64"/>
      <c r="X35" s="14">
        <f t="shared" si="35"/>
        <v>113754.8</v>
      </c>
      <c r="Y35" s="31">
        <f t="shared" si="36"/>
        <v>7859.3</v>
      </c>
      <c r="Z35" s="31">
        <f t="shared" si="37"/>
        <v>105895.5</v>
      </c>
      <c r="AA35" s="31">
        <f t="shared" si="38"/>
        <v>0</v>
      </c>
      <c r="AB35" s="31">
        <f t="shared" si="39"/>
        <v>0</v>
      </c>
    </row>
    <row r="36" spans="1:28" s="12" customFormat="1" ht="118.5" customHeight="1">
      <c r="A36" s="49" t="s">
        <v>43</v>
      </c>
      <c r="B36" s="26" t="s">
        <v>26</v>
      </c>
      <c r="C36" s="26" t="s">
        <v>73</v>
      </c>
      <c r="D36" s="14">
        <f t="shared" si="31"/>
        <v>366194.4</v>
      </c>
      <c r="E36" s="31">
        <v>130935.7</v>
      </c>
      <c r="F36" s="31">
        <v>220258.7</v>
      </c>
      <c r="G36" s="31">
        <v>15000</v>
      </c>
      <c r="H36" s="31">
        <v>0</v>
      </c>
      <c r="I36" s="63">
        <f t="shared" si="32"/>
        <v>0</v>
      </c>
      <c r="J36" s="64"/>
      <c r="K36" s="64"/>
      <c r="L36" s="64"/>
      <c r="M36" s="64"/>
      <c r="N36" s="14">
        <f t="shared" si="33"/>
        <v>366194.4</v>
      </c>
      <c r="O36" s="31">
        <f t="shared" si="26"/>
        <v>130935.7</v>
      </c>
      <c r="P36" s="31">
        <f t="shared" si="27"/>
        <v>220258.7</v>
      </c>
      <c r="Q36" s="31">
        <f t="shared" si="28"/>
        <v>15000</v>
      </c>
      <c r="R36" s="31">
        <f t="shared" si="29"/>
        <v>0</v>
      </c>
      <c r="S36" s="63">
        <f t="shared" si="34"/>
        <v>60684.2</v>
      </c>
      <c r="T36" s="64">
        <v>28601.2</v>
      </c>
      <c r="U36" s="64">
        <v>27083</v>
      </c>
      <c r="V36" s="64">
        <v>5000</v>
      </c>
      <c r="W36" s="64"/>
      <c r="X36" s="14">
        <f t="shared" si="35"/>
        <v>426878.6</v>
      </c>
      <c r="Y36" s="31">
        <f t="shared" si="36"/>
        <v>159536.9</v>
      </c>
      <c r="Z36" s="31">
        <f t="shared" si="37"/>
        <v>247341.7</v>
      </c>
      <c r="AA36" s="31">
        <f t="shared" si="38"/>
        <v>20000</v>
      </c>
      <c r="AB36" s="31">
        <f t="shared" si="39"/>
        <v>0</v>
      </c>
    </row>
    <row r="37" spans="1:28" s="12" customFormat="1" ht="80.25" customHeight="1">
      <c r="A37" s="49" t="s">
        <v>52</v>
      </c>
      <c r="B37" s="26" t="s">
        <v>26</v>
      </c>
      <c r="C37" s="26" t="s">
        <v>73</v>
      </c>
      <c r="D37" s="14">
        <f t="shared" si="31"/>
        <v>15460.4</v>
      </c>
      <c r="E37" s="31">
        <v>491.1</v>
      </c>
      <c r="F37" s="31">
        <v>14969.3</v>
      </c>
      <c r="G37" s="31">
        <v>0</v>
      </c>
      <c r="H37" s="31">
        <v>0</v>
      </c>
      <c r="I37" s="63">
        <f t="shared" si="32"/>
        <v>0</v>
      </c>
      <c r="J37" s="64"/>
      <c r="K37" s="64"/>
      <c r="L37" s="64"/>
      <c r="M37" s="64"/>
      <c r="N37" s="14">
        <f t="shared" si="33"/>
        <v>15460.4</v>
      </c>
      <c r="O37" s="31">
        <f t="shared" si="26"/>
        <v>491.1</v>
      </c>
      <c r="P37" s="31">
        <f t="shared" si="27"/>
        <v>14969.3</v>
      </c>
      <c r="Q37" s="31">
        <f t="shared" si="28"/>
        <v>0</v>
      </c>
      <c r="R37" s="31">
        <f t="shared" si="29"/>
        <v>0</v>
      </c>
      <c r="S37" s="63">
        <f t="shared" si="34"/>
        <v>0</v>
      </c>
      <c r="T37" s="64"/>
      <c r="U37" s="64"/>
      <c r="V37" s="64"/>
      <c r="W37" s="64"/>
      <c r="X37" s="14">
        <f t="shared" si="35"/>
        <v>15460.4</v>
      </c>
      <c r="Y37" s="31">
        <f t="shared" si="36"/>
        <v>491.1</v>
      </c>
      <c r="Z37" s="31">
        <f t="shared" si="37"/>
        <v>14969.3</v>
      </c>
      <c r="AA37" s="31">
        <f t="shared" si="38"/>
        <v>0</v>
      </c>
      <c r="AB37" s="31">
        <f t="shared" si="39"/>
        <v>0</v>
      </c>
    </row>
    <row r="38" spans="1:28" s="12" customFormat="1" ht="38.25" customHeight="1">
      <c r="A38" s="91" t="s">
        <v>45</v>
      </c>
      <c r="B38" s="89" t="s">
        <v>26</v>
      </c>
      <c r="C38" s="26" t="s">
        <v>75</v>
      </c>
      <c r="D38" s="14">
        <f t="shared" si="31"/>
        <v>104127.7</v>
      </c>
      <c r="E38" s="31">
        <v>0</v>
      </c>
      <c r="F38" s="31">
        <v>104127.7</v>
      </c>
      <c r="G38" s="31">
        <v>0</v>
      </c>
      <c r="H38" s="31">
        <v>0</v>
      </c>
      <c r="I38" s="63">
        <f t="shared" si="32"/>
        <v>0</v>
      </c>
      <c r="J38" s="64"/>
      <c r="K38" s="64"/>
      <c r="L38" s="64"/>
      <c r="M38" s="64"/>
      <c r="N38" s="14">
        <f t="shared" si="33"/>
        <v>104127.7</v>
      </c>
      <c r="O38" s="31">
        <f t="shared" si="26"/>
        <v>0</v>
      </c>
      <c r="P38" s="31">
        <f t="shared" si="27"/>
        <v>104127.7</v>
      </c>
      <c r="Q38" s="31">
        <f t="shared" si="28"/>
        <v>0</v>
      </c>
      <c r="R38" s="31">
        <f t="shared" si="29"/>
        <v>0</v>
      </c>
      <c r="S38" s="63">
        <f t="shared" si="34"/>
        <v>219.1</v>
      </c>
      <c r="T38" s="64"/>
      <c r="U38" s="64">
        <v>219.1</v>
      </c>
      <c r="V38" s="64"/>
      <c r="W38" s="64"/>
      <c r="X38" s="14">
        <f t="shared" si="35"/>
        <v>104346.8</v>
      </c>
      <c r="Y38" s="31">
        <f t="shared" si="36"/>
        <v>0</v>
      </c>
      <c r="Z38" s="31">
        <f t="shared" si="37"/>
        <v>104346.8</v>
      </c>
      <c r="AA38" s="31">
        <f t="shared" si="38"/>
        <v>0</v>
      </c>
      <c r="AB38" s="31">
        <f t="shared" si="39"/>
        <v>0</v>
      </c>
    </row>
    <row r="39" spans="1:28" s="12" customFormat="1" ht="42" customHeight="1">
      <c r="A39" s="92"/>
      <c r="B39" s="94"/>
      <c r="C39" s="26" t="s">
        <v>70</v>
      </c>
      <c r="D39" s="14">
        <f t="shared" si="31"/>
        <v>28078.8</v>
      </c>
      <c r="E39" s="31">
        <v>0</v>
      </c>
      <c r="F39" s="31">
        <v>28078.8</v>
      </c>
      <c r="G39" s="31">
        <v>0</v>
      </c>
      <c r="H39" s="31">
        <v>0</v>
      </c>
      <c r="I39" s="63">
        <f t="shared" si="32"/>
        <v>0</v>
      </c>
      <c r="J39" s="64"/>
      <c r="K39" s="64"/>
      <c r="L39" s="64"/>
      <c r="M39" s="64"/>
      <c r="N39" s="14">
        <f t="shared" si="33"/>
        <v>28078.8</v>
      </c>
      <c r="O39" s="31">
        <f t="shared" si="26"/>
        <v>0</v>
      </c>
      <c r="P39" s="31">
        <f t="shared" si="27"/>
        <v>28078.8</v>
      </c>
      <c r="Q39" s="31">
        <f t="shared" si="28"/>
        <v>0</v>
      </c>
      <c r="R39" s="31">
        <f t="shared" si="29"/>
        <v>0</v>
      </c>
      <c r="S39" s="63">
        <f t="shared" si="34"/>
        <v>2471.4</v>
      </c>
      <c r="T39" s="64">
        <v>669.2</v>
      </c>
      <c r="U39" s="64">
        <v>1802.2</v>
      </c>
      <c r="V39" s="64"/>
      <c r="W39" s="64"/>
      <c r="X39" s="14">
        <f t="shared" si="35"/>
        <v>30550.2</v>
      </c>
      <c r="Y39" s="31">
        <f t="shared" si="36"/>
        <v>669.2</v>
      </c>
      <c r="Z39" s="31">
        <f t="shared" si="37"/>
        <v>29881</v>
      </c>
      <c r="AA39" s="31">
        <f t="shared" si="38"/>
        <v>0</v>
      </c>
      <c r="AB39" s="31">
        <f t="shared" si="39"/>
        <v>0</v>
      </c>
    </row>
    <row r="40" spans="1:28" s="12" customFormat="1" ht="41.25" customHeight="1">
      <c r="A40" s="93"/>
      <c r="B40" s="90"/>
      <c r="C40" s="26" t="s">
        <v>74</v>
      </c>
      <c r="D40" s="14">
        <f t="shared" si="31"/>
        <v>34920</v>
      </c>
      <c r="E40" s="31">
        <v>34920</v>
      </c>
      <c r="F40" s="31">
        <v>0</v>
      </c>
      <c r="G40" s="31">
        <v>0</v>
      </c>
      <c r="H40" s="31">
        <v>0</v>
      </c>
      <c r="I40" s="63">
        <f t="shared" si="32"/>
        <v>0</v>
      </c>
      <c r="J40" s="64"/>
      <c r="K40" s="64"/>
      <c r="L40" s="64"/>
      <c r="M40" s="64"/>
      <c r="N40" s="14">
        <f t="shared" si="33"/>
        <v>34920</v>
      </c>
      <c r="O40" s="31">
        <f t="shared" si="26"/>
        <v>34920</v>
      </c>
      <c r="P40" s="31">
        <f t="shared" si="27"/>
        <v>0</v>
      </c>
      <c r="Q40" s="31">
        <f t="shared" si="28"/>
        <v>0</v>
      </c>
      <c r="R40" s="31">
        <f t="shared" si="29"/>
        <v>0</v>
      </c>
      <c r="S40" s="63">
        <f t="shared" si="34"/>
        <v>21577.9</v>
      </c>
      <c r="T40" s="64">
        <v>766</v>
      </c>
      <c r="U40" s="64">
        <v>20811.9</v>
      </c>
      <c r="V40" s="64"/>
      <c r="W40" s="64"/>
      <c r="X40" s="14">
        <f t="shared" si="35"/>
        <v>56497.9</v>
      </c>
      <c r="Y40" s="31">
        <f t="shared" si="36"/>
        <v>35686</v>
      </c>
      <c r="Z40" s="31">
        <f t="shared" si="37"/>
        <v>20811.9</v>
      </c>
      <c r="AA40" s="31">
        <f t="shared" si="38"/>
        <v>0</v>
      </c>
      <c r="AB40" s="31">
        <f t="shared" si="39"/>
        <v>0</v>
      </c>
    </row>
    <row r="41" spans="1:28" s="15" customFormat="1" ht="74.25" customHeight="1">
      <c r="A41" s="43" t="s">
        <v>44</v>
      </c>
      <c r="B41" s="26" t="s">
        <v>26</v>
      </c>
      <c r="C41" s="26" t="s">
        <v>70</v>
      </c>
      <c r="D41" s="14">
        <f t="shared" si="31"/>
        <v>242483.5</v>
      </c>
      <c r="E41" s="31">
        <v>104334</v>
      </c>
      <c r="F41" s="31">
        <v>138149.5</v>
      </c>
      <c r="G41" s="31">
        <v>0</v>
      </c>
      <c r="H41" s="31">
        <v>0</v>
      </c>
      <c r="I41" s="63">
        <f t="shared" si="32"/>
        <v>0</v>
      </c>
      <c r="J41" s="64"/>
      <c r="K41" s="64"/>
      <c r="L41" s="64"/>
      <c r="M41" s="64"/>
      <c r="N41" s="14">
        <f t="shared" si="33"/>
        <v>242483.5</v>
      </c>
      <c r="O41" s="31">
        <f t="shared" si="26"/>
        <v>104334</v>
      </c>
      <c r="P41" s="31">
        <f t="shared" si="27"/>
        <v>138149.5</v>
      </c>
      <c r="Q41" s="31">
        <f t="shared" si="28"/>
        <v>0</v>
      </c>
      <c r="R41" s="31">
        <f t="shared" si="29"/>
        <v>0</v>
      </c>
      <c r="S41" s="63">
        <f t="shared" si="34"/>
        <v>39074.4</v>
      </c>
      <c r="T41" s="64"/>
      <c r="U41" s="64">
        <v>39074.4</v>
      </c>
      <c r="V41" s="64"/>
      <c r="W41" s="64"/>
      <c r="X41" s="14">
        <f t="shared" si="35"/>
        <v>281557.9</v>
      </c>
      <c r="Y41" s="31">
        <f t="shared" si="36"/>
        <v>104334</v>
      </c>
      <c r="Z41" s="31">
        <f t="shared" si="37"/>
        <v>177223.9</v>
      </c>
      <c r="AA41" s="31">
        <f t="shared" si="38"/>
        <v>0</v>
      </c>
      <c r="AB41" s="31">
        <f t="shared" si="39"/>
        <v>0</v>
      </c>
    </row>
    <row r="42" spans="1:28" s="15" customFormat="1" ht="45" customHeight="1">
      <c r="A42" s="47" t="s">
        <v>51</v>
      </c>
      <c r="B42" s="26" t="s">
        <v>26</v>
      </c>
      <c r="C42" s="26" t="s">
        <v>70</v>
      </c>
      <c r="D42" s="14">
        <f t="shared" si="31"/>
        <v>93137.8</v>
      </c>
      <c r="E42" s="31">
        <v>93137.8</v>
      </c>
      <c r="F42" s="31">
        <v>0</v>
      </c>
      <c r="G42" s="31">
        <v>0</v>
      </c>
      <c r="H42" s="31">
        <v>0</v>
      </c>
      <c r="I42" s="63">
        <f t="shared" si="32"/>
        <v>0</v>
      </c>
      <c r="J42" s="64"/>
      <c r="K42" s="64"/>
      <c r="L42" s="64"/>
      <c r="M42" s="64"/>
      <c r="N42" s="14">
        <f t="shared" si="33"/>
        <v>93137.8</v>
      </c>
      <c r="O42" s="31">
        <f t="shared" si="26"/>
        <v>93137.8</v>
      </c>
      <c r="P42" s="31">
        <f t="shared" si="27"/>
        <v>0</v>
      </c>
      <c r="Q42" s="31">
        <f t="shared" si="28"/>
        <v>0</v>
      </c>
      <c r="R42" s="31">
        <f t="shared" si="29"/>
        <v>0</v>
      </c>
      <c r="S42" s="63">
        <f t="shared" si="34"/>
        <v>26712.9</v>
      </c>
      <c r="T42" s="64">
        <f>44094.3-22746.5</f>
        <v>21347.800000000003</v>
      </c>
      <c r="U42" s="64">
        <v>5365.1</v>
      </c>
      <c r="V42" s="64"/>
      <c r="W42" s="64"/>
      <c r="X42" s="14">
        <f t="shared" si="35"/>
        <v>119850.70000000001</v>
      </c>
      <c r="Y42" s="31">
        <f t="shared" si="36"/>
        <v>114485.6</v>
      </c>
      <c r="Z42" s="31">
        <f t="shared" si="37"/>
        <v>5365.1</v>
      </c>
      <c r="AA42" s="31">
        <f t="shared" si="38"/>
        <v>0</v>
      </c>
      <c r="AB42" s="31">
        <f t="shared" si="39"/>
        <v>0</v>
      </c>
    </row>
    <row r="43" spans="1:28" s="15" customFormat="1" ht="78" customHeight="1">
      <c r="A43" s="70" t="s">
        <v>93</v>
      </c>
      <c r="B43" s="72" t="s">
        <v>26</v>
      </c>
      <c r="C43" s="24" t="s">
        <v>94</v>
      </c>
      <c r="D43" s="14"/>
      <c r="E43" s="31"/>
      <c r="F43" s="31"/>
      <c r="G43" s="31"/>
      <c r="H43" s="31"/>
      <c r="I43" s="63"/>
      <c r="J43" s="64"/>
      <c r="K43" s="64"/>
      <c r="L43" s="64"/>
      <c r="M43" s="64"/>
      <c r="N43" s="14"/>
      <c r="O43" s="31"/>
      <c r="P43" s="31"/>
      <c r="Q43" s="31"/>
      <c r="R43" s="31"/>
      <c r="S43" s="63">
        <f t="shared" si="34"/>
        <v>336477.1</v>
      </c>
      <c r="T43" s="64">
        <v>336477.1</v>
      </c>
      <c r="U43" s="64"/>
      <c r="V43" s="64"/>
      <c r="W43" s="64"/>
      <c r="X43" s="14">
        <f>SUM(Y43:AB43)</f>
        <v>336477.1</v>
      </c>
      <c r="Y43" s="31">
        <f>O43+T43</f>
        <v>336477.1</v>
      </c>
      <c r="Z43" s="31">
        <f>P43+U43</f>
        <v>0</v>
      </c>
      <c r="AA43" s="31">
        <f>Q43+V43</f>
        <v>0</v>
      </c>
      <c r="AB43" s="31">
        <f>R43+W43</f>
        <v>0</v>
      </c>
    </row>
    <row r="44" spans="1:28" s="12" customFormat="1" ht="41.25" customHeight="1">
      <c r="A44" s="87" t="s">
        <v>46</v>
      </c>
      <c r="B44" s="89" t="s">
        <v>26</v>
      </c>
      <c r="C44" s="26" t="s">
        <v>76</v>
      </c>
      <c r="D44" s="14">
        <f t="shared" si="31"/>
        <v>164057.9</v>
      </c>
      <c r="E44" s="31">
        <v>164057.9</v>
      </c>
      <c r="F44" s="31">
        <v>0</v>
      </c>
      <c r="G44" s="31">
        <v>0</v>
      </c>
      <c r="H44" s="31">
        <v>0</v>
      </c>
      <c r="I44" s="63">
        <f t="shared" si="32"/>
        <v>-35000</v>
      </c>
      <c r="J44" s="64">
        <v>-35000</v>
      </c>
      <c r="K44" s="64"/>
      <c r="L44" s="64"/>
      <c r="M44" s="64"/>
      <c r="N44" s="14">
        <f t="shared" si="33"/>
        <v>129057.9</v>
      </c>
      <c r="O44" s="31">
        <f t="shared" si="26"/>
        <v>129057.9</v>
      </c>
      <c r="P44" s="31">
        <f t="shared" si="27"/>
        <v>0</v>
      </c>
      <c r="Q44" s="31">
        <f t="shared" si="28"/>
        <v>0</v>
      </c>
      <c r="R44" s="31">
        <f t="shared" si="29"/>
        <v>0</v>
      </c>
      <c r="S44" s="63">
        <f t="shared" si="34"/>
        <v>3679.5</v>
      </c>
      <c r="T44" s="64"/>
      <c r="U44" s="64">
        <v>3679.5</v>
      </c>
      <c r="V44" s="64"/>
      <c r="W44" s="64"/>
      <c r="X44" s="14">
        <f t="shared" si="35"/>
        <v>132737.4</v>
      </c>
      <c r="Y44" s="31">
        <f t="shared" si="36"/>
        <v>129057.9</v>
      </c>
      <c r="Z44" s="31">
        <f t="shared" si="37"/>
        <v>3679.5</v>
      </c>
      <c r="AA44" s="31">
        <f t="shared" si="38"/>
        <v>0</v>
      </c>
      <c r="AB44" s="31">
        <f t="shared" si="39"/>
        <v>0</v>
      </c>
    </row>
    <row r="45" spans="1:28" s="12" customFormat="1" ht="36.75" customHeight="1">
      <c r="A45" s="88"/>
      <c r="B45" s="90"/>
      <c r="C45" s="26" t="s">
        <v>69</v>
      </c>
      <c r="D45" s="14">
        <f t="shared" si="31"/>
        <v>335999.1</v>
      </c>
      <c r="E45" s="31">
        <v>335999.1</v>
      </c>
      <c r="F45" s="31">
        <v>0</v>
      </c>
      <c r="G45" s="31">
        <v>0</v>
      </c>
      <c r="H45" s="31">
        <v>0</v>
      </c>
      <c r="I45" s="63">
        <f t="shared" si="32"/>
        <v>-12618</v>
      </c>
      <c r="J45" s="64">
        <v>-12618</v>
      </c>
      <c r="K45" s="64"/>
      <c r="L45" s="64"/>
      <c r="M45" s="64"/>
      <c r="N45" s="14">
        <f t="shared" si="33"/>
        <v>323381.1</v>
      </c>
      <c r="O45" s="31">
        <f t="shared" si="26"/>
        <v>323381.1</v>
      </c>
      <c r="P45" s="31">
        <f t="shared" si="27"/>
        <v>0</v>
      </c>
      <c r="Q45" s="31">
        <f t="shared" si="28"/>
        <v>0</v>
      </c>
      <c r="R45" s="31">
        <f t="shared" si="29"/>
        <v>0</v>
      </c>
      <c r="S45" s="63">
        <f t="shared" si="34"/>
        <v>-219134.3</v>
      </c>
      <c r="T45" s="64">
        <v>-219577.3</v>
      </c>
      <c r="U45" s="64">
        <v>443</v>
      </c>
      <c r="V45" s="64"/>
      <c r="W45" s="64"/>
      <c r="X45" s="14">
        <f t="shared" si="35"/>
        <v>104246.79999999999</v>
      </c>
      <c r="Y45" s="31">
        <f t="shared" si="36"/>
        <v>103803.79999999999</v>
      </c>
      <c r="Z45" s="31">
        <f t="shared" si="37"/>
        <v>443</v>
      </c>
      <c r="AA45" s="31">
        <f t="shared" si="38"/>
        <v>0</v>
      </c>
      <c r="AB45" s="31">
        <f t="shared" si="39"/>
        <v>0</v>
      </c>
    </row>
    <row r="46" spans="1:28" s="12" customFormat="1" ht="63.75" customHeight="1">
      <c r="A46" s="47" t="s">
        <v>47</v>
      </c>
      <c r="B46" s="26" t="s">
        <v>26</v>
      </c>
      <c r="C46" s="26" t="s">
        <v>77</v>
      </c>
      <c r="D46" s="14">
        <f t="shared" si="31"/>
        <v>31846.6</v>
      </c>
      <c r="E46" s="31">
        <v>31846.6</v>
      </c>
      <c r="F46" s="31">
        <v>0</v>
      </c>
      <c r="G46" s="31">
        <v>0</v>
      </c>
      <c r="H46" s="31">
        <v>0</v>
      </c>
      <c r="I46" s="63">
        <f t="shared" si="32"/>
        <v>0</v>
      </c>
      <c r="J46" s="64"/>
      <c r="K46" s="64"/>
      <c r="L46" s="64"/>
      <c r="M46" s="64"/>
      <c r="N46" s="14">
        <f t="shared" si="33"/>
        <v>31846.6</v>
      </c>
      <c r="O46" s="31">
        <f t="shared" si="26"/>
        <v>31846.6</v>
      </c>
      <c r="P46" s="31">
        <f t="shared" si="27"/>
        <v>0</v>
      </c>
      <c r="Q46" s="31">
        <f t="shared" si="28"/>
        <v>0</v>
      </c>
      <c r="R46" s="31">
        <f t="shared" si="29"/>
        <v>0</v>
      </c>
      <c r="S46" s="63">
        <f t="shared" si="34"/>
        <v>1605.3</v>
      </c>
      <c r="T46" s="64">
        <v>1605.3</v>
      </c>
      <c r="U46" s="64"/>
      <c r="V46" s="64"/>
      <c r="W46" s="64"/>
      <c r="X46" s="14">
        <f t="shared" si="35"/>
        <v>33451.9</v>
      </c>
      <c r="Y46" s="31">
        <f t="shared" si="36"/>
        <v>33451.9</v>
      </c>
      <c r="Z46" s="31">
        <f t="shared" si="37"/>
        <v>0</v>
      </c>
      <c r="AA46" s="31">
        <f t="shared" si="38"/>
        <v>0</v>
      </c>
      <c r="AB46" s="31">
        <f t="shared" si="39"/>
        <v>0</v>
      </c>
    </row>
    <row r="47" spans="1:28" s="16" customFormat="1" ht="103.5" customHeight="1">
      <c r="A47" s="43" t="s">
        <v>48</v>
      </c>
      <c r="B47" s="26" t="s">
        <v>26</v>
      </c>
      <c r="C47" s="26" t="s">
        <v>78</v>
      </c>
      <c r="D47" s="14">
        <f t="shared" si="31"/>
        <v>14192.7</v>
      </c>
      <c r="E47" s="31">
        <v>14192.7</v>
      </c>
      <c r="F47" s="31">
        <v>0</v>
      </c>
      <c r="G47" s="31">
        <v>0</v>
      </c>
      <c r="H47" s="31">
        <v>0</v>
      </c>
      <c r="I47" s="63">
        <f t="shared" si="32"/>
        <v>0</v>
      </c>
      <c r="J47" s="64"/>
      <c r="K47" s="64"/>
      <c r="L47" s="64"/>
      <c r="M47" s="64"/>
      <c r="N47" s="14">
        <f t="shared" si="33"/>
        <v>14192.7</v>
      </c>
      <c r="O47" s="31">
        <f t="shared" si="26"/>
        <v>14192.7</v>
      </c>
      <c r="P47" s="31">
        <f t="shared" si="27"/>
        <v>0</v>
      </c>
      <c r="Q47" s="31">
        <f t="shared" si="28"/>
        <v>0</v>
      </c>
      <c r="R47" s="31">
        <f t="shared" si="29"/>
        <v>0</v>
      </c>
      <c r="S47" s="63">
        <f t="shared" si="34"/>
        <v>0</v>
      </c>
      <c r="T47" s="64"/>
      <c r="U47" s="64"/>
      <c r="V47" s="64"/>
      <c r="W47" s="64"/>
      <c r="X47" s="14">
        <f t="shared" si="35"/>
        <v>14192.7</v>
      </c>
      <c r="Y47" s="31">
        <f t="shared" si="36"/>
        <v>14192.7</v>
      </c>
      <c r="Z47" s="31">
        <f t="shared" si="37"/>
        <v>0</v>
      </c>
      <c r="AA47" s="31">
        <f t="shared" si="38"/>
        <v>0</v>
      </c>
      <c r="AB47" s="31">
        <f t="shared" si="39"/>
        <v>0</v>
      </c>
    </row>
    <row r="48" spans="1:28" s="16" customFormat="1" ht="103.5" customHeight="1">
      <c r="A48" s="43" t="s">
        <v>48</v>
      </c>
      <c r="B48" s="26" t="s">
        <v>21</v>
      </c>
      <c r="C48" s="26" t="s">
        <v>78</v>
      </c>
      <c r="D48" s="14">
        <f t="shared" si="31"/>
        <v>59029.6</v>
      </c>
      <c r="E48" s="31">
        <v>59029.6</v>
      </c>
      <c r="F48" s="31">
        <v>0</v>
      </c>
      <c r="G48" s="31">
        <v>0</v>
      </c>
      <c r="H48" s="31">
        <v>0</v>
      </c>
      <c r="I48" s="63">
        <f t="shared" si="32"/>
        <v>-4211.2</v>
      </c>
      <c r="J48" s="64">
        <v>-4211.2</v>
      </c>
      <c r="K48" s="64"/>
      <c r="L48" s="64"/>
      <c r="M48" s="64"/>
      <c r="N48" s="14">
        <f t="shared" si="33"/>
        <v>54818.4</v>
      </c>
      <c r="O48" s="31">
        <f t="shared" si="26"/>
        <v>54818.4</v>
      </c>
      <c r="P48" s="31">
        <f t="shared" si="27"/>
        <v>0</v>
      </c>
      <c r="Q48" s="31">
        <f t="shared" si="28"/>
        <v>0</v>
      </c>
      <c r="R48" s="31">
        <f t="shared" si="29"/>
        <v>0</v>
      </c>
      <c r="S48" s="63">
        <f t="shared" si="34"/>
        <v>0</v>
      </c>
      <c r="T48" s="64">
        <f>14638.8-14638.8</f>
        <v>0</v>
      </c>
      <c r="U48" s="64"/>
      <c r="V48" s="64"/>
      <c r="W48" s="64"/>
      <c r="X48" s="14">
        <f t="shared" si="35"/>
        <v>54818.4</v>
      </c>
      <c r="Y48" s="31">
        <f t="shared" si="36"/>
        <v>54818.4</v>
      </c>
      <c r="Z48" s="31">
        <f t="shared" si="37"/>
        <v>0</v>
      </c>
      <c r="AA48" s="31">
        <f t="shared" si="38"/>
        <v>0</v>
      </c>
      <c r="AB48" s="31">
        <f t="shared" si="39"/>
        <v>0</v>
      </c>
    </row>
    <row r="49" spans="1:28" s="16" customFormat="1" ht="73.5" customHeight="1">
      <c r="A49" s="43" t="s">
        <v>49</v>
      </c>
      <c r="B49" s="26" t="s">
        <v>21</v>
      </c>
      <c r="C49" s="26" t="s">
        <v>67</v>
      </c>
      <c r="D49" s="14">
        <f t="shared" si="31"/>
        <v>16910.1</v>
      </c>
      <c r="E49" s="31">
        <v>16365.1</v>
      </c>
      <c r="F49" s="31">
        <v>545</v>
      </c>
      <c r="G49" s="31">
        <v>0</v>
      </c>
      <c r="H49" s="31">
        <v>0</v>
      </c>
      <c r="I49" s="63">
        <f t="shared" si="32"/>
        <v>0</v>
      </c>
      <c r="J49" s="64"/>
      <c r="K49" s="64"/>
      <c r="L49" s="64"/>
      <c r="M49" s="64"/>
      <c r="N49" s="14">
        <f t="shared" si="33"/>
        <v>16910.1</v>
      </c>
      <c r="O49" s="31">
        <f t="shared" si="26"/>
        <v>16365.1</v>
      </c>
      <c r="P49" s="31">
        <f t="shared" si="27"/>
        <v>545</v>
      </c>
      <c r="Q49" s="31">
        <f t="shared" si="28"/>
        <v>0</v>
      </c>
      <c r="R49" s="31">
        <f t="shared" si="29"/>
        <v>0</v>
      </c>
      <c r="S49" s="63">
        <f t="shared" si="34"/>
        <v>15091.8</v>
      </c>
      <c r="T49" s="64">
        <v>15091.8</v>
      </c>
      <c r="U49" s="64"/>
      <c r="V49" s="64"/>
      <c r="W49" s="64"/>
      <c r="X49" s="14">
        <f t="shared" si="35"/>
        <v>32001.9</v>
      </c>
      <c r="Y49" s="31">
        <f t="shared" si="36"/>
        <v>31456.9</v>
      </c>
      <c r="Z49" s="31">
        <f t="shared" si="37"/>
        <v>545</v>
      </c>
      <c r="AA49" s="31">
        <f t="shared" si="38"/>
        <v>0</v>
      </c>
      <c r="AB49" s="31">
        <f t="shared" si="39"/>
        <v>0</v>
      </c>
    </row>
    <row r="50" spans="1:28" s="17" customFormat="1" ht="20.25" customHeight="1">
      <c r="A50" s="23" t="s">
        <v>11</v>
      </c>
      <c r="B50" s="23"/>
      <c r="C50" s="23"/>
      <c r="D50" s="22">
        <f aca="true" t="shared" si="40" ref="D50:R50">SUM(D51:D54)</f>
        <v>6000</v>
      </c>
      <c r="E50" s="22">
        <f t="shared" si="40"/>
        <v>0</v>
      </c>
      <c r="F50" s="22">
        <f t="shared" si="40"/>
        <v>0</v>
      </c>
      <c r="G50" s="22">
        <f t="shared" si="40"/>
        <v>0</v>
      </c>
      <c r="H50" s="22">
        <f t="shared" si="40"/>
        <v>6000</v>
      </c>
      <c r="I50" s="61">
        <f t="shared" si="40"/>
        <v>0</v>
      </c>
      <c r="J50" s="61">
        <f t="shared" si="40"/>
        <v>0</v>
      </c>
      <c r="K50" s="61">
        <f t="shared" si="40"/>
        <v>0</v>
      </c>
      <c r="L50" s="61">
        <f t="shared" si="40"/>
        <v>0</v>
      </c>
      <c r="M50" s="61">
        <f t="shared" si="40"/>
        <v>0</v>
      </c>
      <c r="N50" s="22">
        <f t="shared" si="40"/>
        <v>6000</v>
      </c>
      <c r="O50" s="22">
        <f t="shared" si="40"/>
        <v>0</v>
      </c>
      <c r="P50" s="22">
        <f t="shared" si="40"/>
        <v>0</v>
      </c>
      <c r="Q50" s="22">
        <f t="shared" si="40"/>
        <v>0</v>
      </c>
      <c r="R50" s="22">
        <f t="shared" si="40"/>
        <v>6000</v>
      </c>
      <c r="S50" s="61">
        <f aca="true" t="shared" si="41" ref="S50:AB50">SUM(S51:S54)</f>
        <v>150</v>
      </c>
      <c r="T50" s="61">
        <f t="shared" si="41"/>
        <v>0</v>
      </c>
      <c r="U50" s="61">
        <f t="shared" si="41"/>
        <v>0</v>
      </c>
      <c r="V50" s="61">
        <f t="shared" si="41"/>
        <v>0</v>
      </c>
      <c r="W50" s="61">
        <f t="shared" si="41"/>
        <v>150</v>
      </c>
      <c r="X50" s="22">
        <f t="shared" si="41"/>
        <v>6150</v>
      </c>
      <c r="Y50" s="22">
        <f t="shared" si="41"/>
        <v>0</v>
      </c>
      <c r="Z50" s="22">
        <f t="shared" si="41"/>
        <v>0</v>
      </c>
      <c r="AA50" s="22">
        <f t="shared" si="41"/>
        <v>0</v>
      </c>
      <c r="AB50" s="22">
        <f t="shared" si="41"/>
        <v>6150</v>
      </c>
    </row>
    <row r="51" spans="1:28" ht="64.5" customHeight="1">
      <c r="A51" s="30" t="s">
        <v>16</v>
      </c>
      <c r="B51" s="24" t="s">
        <v>36</v>
      </c>
      <c r="C51" s="24" t="s">
        <v>79</v>
      </c>
      <c r="D51" s="14">
        <f>SUM(E51:H51)</f>
        <v>5000</v>
      </c>
      <c r="E51" s="31">
        <v>0</v>
      </c>
      <c r="F51" s="31">
        <v>0</v>
      </c>
      <c r="G51" s="31">
        <v>0</v>
      </c>
      <c r="H51" s="31">
        <v>5000</v>
      </c>
      <c r="I51" s="63">
        <f>SUM(J51:M51)</f>
        <v>0</v>
      </c>
      <c r="J51" s="64"/>
      <c r="K51" s="64"/>
      <c r="L51" s="64"/>
      <c r="M51" s="64"/>
      <c r="N51" s="14">
        <f>SUM(O51:R51)</f>
        <v>5000</v>
      </c>
      <c r="O51" s="31">
        <f aca="true" t="shared" si="42" ref="O51:R54">E51+J51</f>
        <v>0</v>
      </c>
      <c r="P51" s="31">
        <f t="shared" si="42"/>
        <v>0</v>
      </c>
      <c r="Q51" s="31">
        <f t="shared" si="42"/>
        <v>0</v>
      </c>
      <c r="R51" s="31">
        <f t="shared" si="42"/>
        <v>5000</v>
      </c>
      <c r="S51" s="63">
        <f>SUM(T51:W51)</f>
        <v>0</v>
      </c>
      <c r="T51" s="64"/>
      <c r="U51" s="64"/>
      <c r="V51" s="64"/>
      <c r="W51" s="64"/>
      <c r="X51" s="14">
        <f>SUM(Y51:AB51)</f>
        <v>5000</v>
      </c>
      <c r="Y51" s="31">
        <f aca="true" t="shared" si="43" ref="Y51:AB54">O51+T51</f>
        <v>0</v>
      </c>
      <c r="Z51" s="31">
        <f t="shared" si="43"/>
        <v>0</v>
      </c>
      <c r="AA51" s="31">
        <f t="shared" si="43"/>
        <v>0</v>
      </c>
      <c r="AB51" s="31">
        <f t="shared" si="43"/>
        <v>5000</v>
      </c>
    </row>
    <row r="52" spans="1:28" ht="51.75" customHeight="1">
      <c r="A52" s="13" t="s">
        <v>96</v>
      </c>
      <c r="B52" s="24"/>
      <c r="C52" s="24"/>
      <c r="D52" s="14"/>
      <c r="E52" s="31"/>
      <c r="F52" s="31"/>
      <c r="G52" s="31"/>
      <c r="H52" s="31"/>
      <c r="I52" s="63"/>
      <c r="J52" s="64"/>
      <c r="K52" s="64"/>
      <c r="L52" s="64"/>
      <c r="M52" s="64"/>
      <c r="N52" s="14"/>
      <c r="O52" s="31"/>
      <c r="P52" s="31"/>
      <c r="Q52" s="31"/>
      <c r="R52" s="31"/>
      <c r="S52" s="63">
        <f>SUM(T52:W52)</f>
        <v>100</v>
      </c>
      <c r="T52" s="64"/>
      <c r="U52" s="64"/>
      <c r="V52" s="64"/>
      <c r="W52" s="64">
        <v>100</v>
      </c>
      <c r="X52" s="14">
        <f>SUM(Y52:AB52)</f>
        <v>100</v>
      </c>
      <c r="Y52" s="31">
        <f t="shared" si="43"/>
        <v>0</v>
      </c>
      <c r="Z52" s="31">
        <f t="shared" si="43"/>
        <v>0</v>
      </c>
      <c r="AA52" s="31">
        <f t="shared" si="43"/>
        <v>0</v>
      </c>
      <c r="AB52" s="31">
        <f t="shared" si="43"/>
        <v>100</v>
      </c>
    </row>
    <row r="53" spans="1:28" ht="51" customHeight="1">
      <c r="A53" s="13" t="s">
        <v>97</v>
      </c>
      <c r="B53" s="24"/>
      <c r="C53" s="24"/>
      <c r="D53" s="14"/>
      <c r="E53" s="31"/>
      <c r="F53" s="31"/>
      <c r="G53" s="31"/>
      <c r="H53" s="31"/>
      <c r="I53" s="63"/>
      <c r="J53" s="64"/>
      <c r="K53" s="64"/>
      <c r="L53" s="64"/>
      <c r="M53" s="64"/>
      <c r="N53" s="14"/>
      <c r="O53" s="31"/>
      <c r="P53" s="31"/>
      <c r="Q53" s="31"/>
      <c r="R53" s="31"/>
      <c r="S53" s="63">
        <f>SUM(T53:W53)</f>
        <v>50</v>
      </c>
      <c r="T53" s="64"/>
      <c r="U53" s="64"/>
      <c r="V53" s="64"/>
      <c r="W53" s="64">
        <v>50</v>
      </c>
      <c r="X53" s="14">
        <f>SUM(Y53:AB53)</f>
        <v>50</v>
      </c>
      <c r="Y53" s="31">
        <f t="shared" si="43"/>
        <v>0</v>
      </c>
      <c r="Z53" s="31">
        <f t="shared" si="43"/>
        <v>0</v>
      </c>
      <c r="AA53" s="31">
        <f t="shared" si="43"/>
        <v>0</v>
      </c>
      <c r="AB53" s="31">
        <f t="shared" si="43"/>
        <v>50</v>
      </c>
    </row>
    <row r="54" spans="1:28" s="17" customFormat="1" ht="45.75" customHeight="1">
      <c r="A54" s="52" t="s">
        <v>82</v>
      </c>
      <c r="B54" s="26" t="s">
        <v>27</v>
      </c>
      <c r="C54" s="26" t="s">
        <v>83</v>
      </c>
      <c r="D54" s="14">
        <f>SUM(E54:H54)</f>
        <v>1000</v>
      </c>
      <c r="E54" s="51"/>
      <c r="F54" s="51"/>
      <c r="G54" s="51"/>
      <c r="H54" s="14">
        <v>1000</v>
      </c>
      <c r="I54" s="63">
        <f>SUM(J54:M54)</f>
        <v>0</v>
      </c>
      <c r="J54" s="61"/>
      <c r="K54" s="61"/>
      <c r="L54" s="61"/>
      <c r="M54" s="63"/>
      <c r="N54" s="14">
        <f>SUM(O54:R54)</f>
        <v>1000</v>
      </c>
      <c r="O54" s="31">
        <f t="shared" si="42"/>
        <v>0</v>
      </c>
      <c r="P54" s="31">
        <f t="shared" si="42"/>
        <v>0</v>
      </c>
      <c r="Q54" s="31">
        <f t="shared" si="42"/>
        <v>0</v>
      </c>
      <c r="R54" s="31">
        <f t="shared" si="42"/>
        <v>1000</v>
      </c>
      <c r="S54" s="63">
        <f>SUM(T54:W54)</f>
        <v>0</v>
      </c>
      <c r="T54" s="61"/>
      <c r="U54" s="61"/>
      <c r="V54" s="61"/>
      <c r="W54" s="63"/>
      <c r="X54" s="14">
        <f>SUM(Y54:AB54)</f>
        <v>1000</v>
      </c>
      <c r="Y54" s="31">
        <f t="shared" si="43"/>
        <v>0</v>
      </c>
      <c r="Z54" s="31">
        <f t="shared" si="43"/>
        <v>0</v>
      </c>
      <c r="AA54" s="31">
        <f t="shared" si="43"/>
        <v>0</v>
      </c>
      <c r="AB54" s="31">
        <f t="shared" si="43"/>
        <v>1000</v>
      </c>
    </row>
  </sheetData>
  <mergeCells count="13">
    <mergeCell ref="A1:R1"/>
    <mergeCell ref="A44:A45"/>
    <mergeCell ref="B44:B45"/>
    <mergeCell ref="D4:H4"/>
    <mergeCell ref="A38:A40"/>
    <mergeCell ref="B38:B40"/>
    <mergeCell ref="I4:M4"/>
    <mergeCell ref="N4:R4"/>
    <mergeCell ref="A4:A5"/>
    <mergeCell ref="S4:W4"/>
    <mergeCell ref="X4:AB4"/>
    <mergeCell ref="B4:B5"/>
    <mergeCell ref="C4:C5"/>
  </mergeCells>
  <printOptions horizontalCentered="1"/>
  <pageMargins left="0.11811023622047245" right="0.15748031496062992" top="0.3937007874015748" bottom="0.11811023622047245" header="0.2755905511811024" footer="0.2362204724409449"/>
  <pageSetup fitToHeight="3" horizontalDpi="600" verticalDpi="600" orientation="landscape" paperSize="9" scale="36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75" zoomScaleNormal="75" zoomScaleSheetLayoutView="75" workbookViewId="0" topLeftCell="A1">
      <pane xSplit="1" ySplit="5" topLeftCell="Q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2" width="18.00390625" style="3" hidden="1" customWidth="1"/>
    <col min="13" max="13" width="11.375" style="3" hidden="1" customWidth="1"/>
    <col min="14" max="14" width="16.125" style="3" customWidth="1"/>
    <col min="15" max="15" width="21.625" style="3" customWidth="1"/>
    <col min="16" max="16" width="19.875" style="3" customWidth="1"/>
    <col min="17" max="18" width="18.00390625" style="3" customWidth="1"/>
    <col min="19" max="19" width="16.125" style="3" customWidth="1"/>
    <col min="20" max="20" width="21.625" style="3" customWidth="1"/>
    <col min="21" max="21" width="19.875" style="3" customWidth="1"/>
    <col min="22" max="22" width="18.00390625" style="3" customWidth="1"/>
    <col min="23" max="23" width="11.375" style="3" customWidth="1"/>
    <col min="24" max="24" width="16.125" style="3" customWidth="1"/>
    <col min="25" max="25" width="21.625" style="3" customWidth="1"/>
    <col min="26" max="26" width="19.875" style="3" customWidth="1"/>
    <col min="27" max="28" width="18.00390625" style="3" customWidth="1"/>
    <col min="29" max="16384" width="8.875" style="1" customWidth="1"/>
  </cols>
  <sheetData>
    <row r="1" spans="1:28" ht="20.25" customHeight="1">
      <c r="A1" s="97" t="s">
        <v>34</v>
      </c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</row>
    <row r="3" spans="8:2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</row>
    <row r="4" spans="1:28" ht="12.75">
      <c r="A4" s="83" t="s">
        <v>1</v>
      </c>
      <c r="B4" s="83" t="s">
        <v>20</v>
      </c>
      <c r="C4" s="83" t="s">
        <v>62</v>
      </c>
      <c r="D4" s="80" t="s">
        <v>61</v>
      </c>
      <c r="E4" s="81"/>
      <c r="F4" s="81"/>
      <c r="G4" s="81"/>
      <c r="H4" s="82"/>
      <c r="I4" s="77" t="s">
        <v>90</v>
      </c>
      <c r="J4" s="78"/>
      <c r="K4" s="78"/>
      <c r="L4" s="78"/>
      <c r="M4" s="79"/>
      <c r="N4" s="80" t="s">
        <v>61</v>
      </c>
      <c r="O4" s="81"/>
      <c r="P4" s="81"/>
      <c r="Q4" s="81"/>
      <c r="R4" s="82"/>
      <c r="S4" s="77" t="s">
        <v>92</v>
      </c>
      <c r="T4" s="78"/>
      <c r="U4" s="78"/>
      <c r="V4" s="78"/>
      <c r="W4" s="79"/>
      <c r="X4" s="80" t="s">
        <v>61</v>
      </c>
      <c r="Y4" s="81"/>
      <c r="Z4" s="81"/>
      <c r="AA4" s="81"/>
      <c r="AB4" s="82"/>
    </row>
    <row r="5" spans="1:28" s="7" customFormat="1" ht="46.5" customHeight="1">
      <c r="A5" s="84"/>
      <c r="B5" s="84"/>
      <c r="C5" s="84"/>
      <c r="D5" s="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58" t="s">
        <v>2</v>
      </c>
      <c r="J5" s="59" t="s">
        <v>38</v>
      </c>
      <c r="K5" s="59" t="s">
        <v>37</v>
      </c>
      <c r="L5" s="60" t="s">
        <v>3</v>
      </c>
      <c r="M5" s="60" t="s">
        <v>14</v>
      </c>
      <c r="N5" s="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58" t="s">
        <v>2</v>
      </c>
      <c r="T5" s="59" t="s">
        <v>38</v>
      </c>
      <c r="U5" s="59" t="s">
        <v>37</v>
      </c>
      <c r="V5" s="60" t="s">
        <v>3</v>
      </c>
      <c r="W5" s="60" t="s">
        <v>14</v>
      </c>
      <c r="X5" s="5" t="s">
        <v>2</v>
      </c>
      <c r="Y5" s="6" t="s">
        <v>38</v>
      </c>
      <c r="Z5" s="6" t="s">
        <v>37</v>
      </c>
      <c r="AA5" s="4" t="s">
        <v>3</v>
      </c>
      <c r="AB5" s="4" t="s">
        <v>14</v>
      </c>
    </row>
    <row r="6" spans="1:28" s="11" customFormat="1" ht="26.25" customHeight="1">
      <c r="A6" s="8" t="s">
        <v>4</v>
      </c>
      <c r="B6" s="8"/>
      <c r="C6" s="8"/>
      <c r="D6" s="9">
        <f>D7+D10+D22+D26+D44</f>
        <v>4345943</v>
      </c>
      <c r="E6" s="10">
        <f>E7+E10+E22+E44+E26</f>
        <v>2274986.8</v>
      </c>
      <c r="F6" s="10">
        <f>F7+F10+F22+F44+F26</f>
        <v>1438878.4</v>
      </c>
      <c r="G6" s="10">
        <f>G7+G10+G22+G44+G26</f>
        <v>373843.19999999995</v>
      </c>
      <c r="H6" s="10">
        <f>H7+H10+H22+H44+H26</f>
        <v>258234.6</v>
      </c>
      <c r="I6" s="61">
        <f>I7+I10+I22+I26+I44</f>
        <v>34540</v>
      </c>
      <c r="J6" s="65">
        <f>J7+J10+J22+J44+J26</f>
        <v>0</v>
      </c>
      <c r="K6" s="65">
        <f>K7+K10+K22+K44+K26</f>
        <v>0</v>
      </c>
      <c r="L6" s="65">
        <f>L7+L10+L22+L44+L26</f>
        <v>34540</v>
      </c>
      <c r="M6" s="65">
        <f>M7+M10+M22+M44+M26</f>
        <v>0</v>
      </c>
      <c r="N6" s="9">
        <f>N7+N10+N22+N26+N44</f>
        <v>4380483</v>
      </c>
      <c r="O6" s="10">
        <f>O7+O10+O22+O44+O26</f>
        <v>2274986.8</v>
      </c>
      <c r="P6" s="10">
        <f>P7+P10+P22+P44+P26</f>
        <v>1438878.4</v>
      </c>
      <c r="Q6" s="10">
        <f>Q7+Q10+Q22+Q44+Q26</f>
        <v>408383.19999999995</v>
      </c>
      <c r="R6" s="10">
        <f>R7+R10+R22+R44+R26</f>
        <v>258234.6</v>
      </c>
      <c r="S6" s="61">
        <f>S7+S10+S22+S26+S44</f>
        <v>82829.69999999995</v>
      </c>
      <c r="T6" s="65">
        <f>T7+T10+T22+T44+T26</f>
        <v>-35153</v>
      </c>
      <c r="U6" s="65">
        <f>U7+U10+U22+U44+U26</f>
        <v>117982.7</v>
      </c>
      <c r="V6" s="65">
        <f>V7+V10+V22+V44+V26</f>
        <v>0</v>
      </c>
      <c r="W6" s="65">
        <f>W7+W10+W22+W44+W26</f>
        <v>0</v>
      </c>
      <c r="X6" s="9">
        <f>X7+X10+X22+X26+X44</f>
        <v>4463312.699999999</v>
      </c>
      <c r="Y6" s="10">
        <f>Y7+Y10+Y22+Y44+Y26</f>
        <v>2239833.8</v>
      </c>
      <c r="Z6" s="10">
        <f>Z7+Z10+Z22+Z44+Z26</f>
        <v>1556861.1</v>
      </c>
      <c r="AA6" s="10">
        <f>AA7+AA10+AA22+AA44+AA26</f>
        <v>408383.19999999995</v>
      </c>
      <c r="AB6" s="10">
        <f>AB7+AB10+AB22+AB44+AB26</f>
        <v>258234.6</v>
      </c>
    </row>
    <row r="7" spans="1:2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489637.2</v>
      </c>
      <c r="F7" s="20">
        <f t="shared" si="0"/>
        <v>689801.6</v>
      </c>
      <c r="G7" s="20">
        <f t="shared" si="0"/>
        <v>246803</v>
      </c>
      <c r="H7" s="20">
        <f t="shared" si="0"/>
        <v>251689.6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20">
        <f t="shared" si="0"/>
        <v>1677931.4</v>
      </c>
      <c r="O7" s="20">
        <f t="shared" si="0"/>
        <v>489637.2</v>
      </c>
      <c r="P7" s="20">
        <f t="shared" si="0"/>
        <v>689801.6</v>
      </c>
      <c r="Q7" s="20">
        <f t="shared" si="0"/>
        <v>246803</v>
      </c>
      <c r="R7" s="20">
        <f t="shared" si="0"/>
        <v>251689.6</v>
      </c>
      <c r="S7" s="66">
        <f aca="true" t="shared" si="1" ref="S7:AB7">S8+S9</f>
        <v>0</v>
      </c>
      <c r="T7" s="66">
        <f t="shared" si="1"/>
        <v>0</v>
      </c>
      <c r="U7" s="66">
        <f t="shared" si="1"/>
        <v>0</v>
      </c>
      <c r="V7" s="66">
        <f t="shared" si="1"/>
        <v>0</v>
      </c>
      <c r="W7" s="66">
        <f t="shared" si="1"/>
        <v>0</v>
      </c>
      <c r="X7" s="20">
        <f t="shared" si="1"/>
        <v>1677931.4</v>
      </c>
      <c r="Y7" s="20">
        <f t="shared" si="1"/>
        <v>489637.2</v>
      </c>
      <c r="Z7" s="20">
        <f t="shared" si="1"/>
        <v>689801.6</v>
      </c>
      <c r="AA7" s="20">
        <f t="shared" si="1"/>
        <v>246803</v>
      </c>
      <c r="AB7" s="20">
        <f t="shared" si="1"/>
        <v>251689.6</v>
      </c>
    </row>
    <row r="8" spans="1:2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284487.1</v>
      </c>
      <c r="G8" s="29">
        <v>246803</v>
      </c>
      <c r="H8" s="29">
        <v>93757</v>
      </c>
      <c r="I8" s="63">
        <f>SUM(J8:M8)</f>
        <v>0</v>
      </c>
      <c r="J8" s="67"/>
      <c r="K8" s="67"/>
      <c r="L8" s="67"/>
      <c r="M8" s="67"/>
      <c r="N8" s="14">
        <f>SUM(O8:R8)</f>
        <v>625047.1</v>
      </c>
      <c r="O8" s="29">
        <f aca="true" t="shared" si="2" ref="O8:R9">E8+J8</f>
        <v>0</v>
      </c>
      <c r="P8" s="29">
        <f t="shared" si="2"/>
        <v>284487.1</v>
      </c>
      <c r="Q8" s="29">
        <f t="shared" si="2"/>
        <v>246803</v>
      </c>
      <c r="R8" s="29">
        <f>H8+M8</f>
        <v>93757</v>
      </c>
      <c r="S8" s="63">
        <f>SUM(T8:W8)</f>
        <v>0</v>
      </c>
      <c r="T8" s="67"/>
      <c r="U8" s="67"/>
      <c r="V8" s="67"/>
      <c r="W8" s="67"/>
      <c r="X8" s="14">
        <f>SUM(Y8:AB8)</f>
        <v>625047.1</v>
      </c>
      <c r="Y8" s="29">
        <f aca="true" t="shared" si="3" ref="Y8:AB9">O8+T8</f>
        <v>0</v>
      </c>
      <c r="Z8" s="29">
        <f t="shared" si="3"/>
        <v>284487.1</v>
      </c>
      <c r="AA8" s="29">
        <f t="shared" si="3"/>
        <v>246803</v>
      </c>
      <c r="AB8" s="29">
        <f>R8+W8</f>
        <v>93757</v>
      </c>
    </row>
    <row r="9" spans="1:2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489637.2</v>
      </c>
      <c r="F9" s="29">
        <v>405314.5</v>
      </c>
      <c r="G9" s="29">
        <v>0</v>
      </c>
      <c r="H9" s="29">
        <v>157932.6</v>
      </c>
      <c r="I9" s="63">
        <f>SUM(J9:M9)</f>
        <v>0</v>
      </c>
      <c r="J9" s="67"/>
      <c r="K9" s="67"/>
      <c r="L9" s="67"/>
      <c r="M9" s="67"/>
      <c r="N9" s="14">
        <f>SUM(O9:R9)</f>
        <v>1052884.3</v>
      </c>
      <c r="O9" s="29">
        <f t="shared" si="2"/>
        <v>489637.2</v>
      </c>
      <c r="P9" s="29">
        <f t="shared" si="2"/>
        <v>405314.5</v>
      </c>
      <c r="Q9" s="29">
        <f t="shared" si="2"/>
        <v>0</v>
      </c>
      <c r="R9" s="29">
        <f t="shared" si="2"/>
        <v>157932.6</v>
      </c>
      <c r="S9" s="63">
        <f>SUM(T9:W9)</f>
        <v>0</v>
      </c>
      <c r="T9" s="67"/>
      <c r="U9" s="67"/>
      <c r="V9" s="67"/>
      <c r="W9" s="67"/>
      <c r="X9" s="14">
        <f>SUM(Y9:AB9)</f>
        <v>1052884.3</v>
      </c>
      <c r="Y9" s="29">
        <f t="shared" si="3"/>
        <v>489637.2</v>
      </c>
      <c r="Z9" s="29">
        <f t="shared" si="3"/>
        <v>405314.5</v>
      </c>
      <c r="AA9" s="29">
        <f t="shared" si="3"/>
        <v>0</v>
      </c>
      <c r="AB9" s="29">
        <f t="shared" si="3"/>
        <v>157932.6</v>
      </c>
    </row>
    <row r="10" spans="1:28" s="12" customFormat="1" ht="74.25" customHeight="1">
      <c r="A10" s="19" t="s">
        <v>32</v>
      </c>
      <c r="B10" s="19"/>
      <c r="C10" s="19"/>
      <c r="D10" s="20">
        <f aca="true" t="shared" si="4" ref="D10:R10">SUM(D11:D21)</f>
        <v>149689.9</v>
      </c>
      <c r="E10" s="20">
        <f t="shared" si="4"/>
        <v>47431.50000000001</v>
      </c>
      <c r="F10" s="20">
        <f t="shared" si="4"/>
        <v>66820.3</v>
      </c>
      <c r="G10" s="20">
        <f t="shared" si="4"/>
        <v>34893.1</v>
      </c>
      <c r="H10" s="20">
        <f t="shared" si="4"/>
        <v>545</v>
      </c>
      <c r="I10" s="66">
        <f t="shared" si="4"/>
        <v>34540</v>
      </c>
      <c r="J10" s="66">
        <f t="shared" si="4"/>
        <v>0</v>
      </c>
      <c r="K10" s="66">
        <f t="shared" si="4"/>
        <v>0</v>
      </c>
      <c r="L10" s="66">
        <f t="shared" si="4"/>
        <v>34540</v>
      </c>
      <c r="M10" s="66">
        <f t="shared" si="4"/>
        <v>0</v>
      </c>
      <c r="N10" s="20">
        <f t="shared" si="4"/>
        <v>184229.9</v>
      </c>
      <c r="O10" s="20">
        <f t="shared" si="4"/>
        <v>47431.50000000001</v>
      </c>
      <c r="P10" s="20">
        <f t="shared" si="4"/>
        <v>66820.3</v>
      </c>
      <c r="Q10" s="20">
        <f t="shared" si="4"/>
        <v>69433.1</v>
      </c>
      <c r="R10" s="20">
        <f t="shared" si="4"/>
        <v>545</v>
      </c>
      <c r="S10" s="66">
        <f aca="true" t="shared" si="5" ref="S10:AB10">SUM(S11:S21)</f>
        <v>0</v>
      </c>
      <c r="T10" s="66">
        <f t="shared" si="5"/>
        <v>0</v>
      </c>
      <c r="U10" s="66">
        <f t="shared" si="5"/>
        <v>0</v>
      </c>
      <c r="V10" s="66">
        <f t="shared" si="5"/>
        <v>0</v>
      </c>
      <c r="W10" s="66">
        <f t="shared" si="5"/>
        <v>0</v>
      </c>
      <c r="X10" s="20">
        <f t="shared" si="5"/>
        <v>184229.9</v>
      </c>
      <c r="Y10" s="20">
        <f t="shared" si="5"/>
        <v>47431.50000000001</v>
      </c>
      <c r="Z10" s="20">
        <f t="shared" si="5"/>
        <v>66820.3</v>
      </c>
      <c r="AA10" s="20">
        <f t="shared" si="5"/>
        <v>69433.1</v>
      </c>
      <c r="AB10" s="20">
        <f t="shared" si="5"/>
        <v>545</v>
      </c>
    </row>
    <row r="11" spans="1:2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6" ref="D11:D21">SUM(E11:H11)</f>
        <v>5044.4</v>
      </c>
      <c r="E11" s="29">
        <v>5044.4</v>
      </c>
      <c r="F11" s="29">
        <v>0</v>
      </c>
      <c r="G11" s="29">
        <v>0</v>
      </c>
      <c r="H11" s="29">
        <v>0</v>
      </c>
      <c r="I11" s="63">
        <f aca="true" t="shared" si="7" ref="I11:I21">SUM(J11:M11)</f>
        <v>0</v>
      </c>
      <c r="J11" s="67"/>
      <c r="K11" s="67"/>
      <c r="L11" s="67"/>
      <c r="M11" s="67"/>
      <c r="N11" s="14">
        <f aca="true" t="shared" si="8" ref="N11:N21">SUM(O11:R11)</f>
        <v>5044.4</v>
      </c>
      <c r="O11" s="29">
        <f aca="true" t="shared" si="9" ref="O11:O21">E11+J11</f>
        <v>5044.4</v>
      </c>
      <c r="P11" s="29">
        <f aca="true" t="shared" si="10" ref="P11:P21">F11+K11</f>
        <v>0</v>
      </c>
      <c r="Q11" s="29">
        <f aca="true" t="shared" si="11" ref="Q11:Q21">G11+L11</f>
        <v>0</v>
      </c>
      <c r="R11" s="29">
        <f aca="true" t="shared" si="12" ref="R11:R21">H11+M11</f>
        <v>0</v>
      </c>
      <c r="S11" s="63">
        <f aca="true" t="shared" si="13" ref="S11:S21">SUM(T11:W11)</f>
        <v>0</v>
      </c>
      <c r="T11" s="67"/>
      <c r="U11" s="67"/>
      <c r="V11" s="67"/>
      <c r="W11" s="67"/>
      <c r="X11" s="14">
        <f aca="true" t="shared" si="14" ref="X11:X21">SUM(Y11:AB11)</f>
        <v>5044.4</v>
      </c>
      <c r="Y11" s="29">
        <f aca="true" t="shared" si="15" ref="Y11:Y21">O11+T11</f>
        <v>5044.4</v>
      </c>
      <c r="Z11" s="29">
        <f aca="true" t="shared" si="16" ref="Z11:Z21">P11+U11</f>
        <v>0</v>
      </c>
      <c r="AA11" s="29">
        <f aca="true" t="shared" si="17" ref="AA11:AA21">Q11+V11</f>
        <v>0</v>
      </c>
      <c r="AB11" s="29">
        <f aca="true" t="shared" si="18" ref="AB11:AB21">R11+W11</f>
        <v>0</v>
      </c>
    </row>
    <row r="12" spans="1:2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6"/>
        <v>6351.1</v>
      </c>
      <c r="E12" s="29">
        <v>3217.1</v>
      </c>
      <c r="F12" s="29">
        <v>3134</v>
      </c>
      <c r="G12" s="29">
        <v>0</v>
      </c>
      <c r="H12" s="29">
        <v>0</v>
      </c>
      <c r="I12" s="63">
        <f t="shared" si="7"/>
        <v>0</v>
      </c>
      <c r="J12" s="67"/>
      <c r="K12" s="67"/>
      <c r="L12" s="67"/>
      <c r="M12" s="67"/>
      <c r="N12" s="14">
        <f t="shared" si="8"/>
        <v>6351.1</v>
      </c>
      <c r="O12" s="29">
        <f t="shared" si="9"/>
        <v>3217.1</v>
      </c>
      <c r="P12" s="29">
        <f t="shared" si="10"/>
        <v>3134</v>
      </c>
      <c r="Q12" s="29">
        <f t="shared" si="11"/>
        <v>0</v>
      </c>
      <c r="R12" s="29">
        <f t="shared" si="12"/>
        <v>0</v>
      </c>
      <c r="S12" s="63">
        <f t="shared" si="13"/>
        <v>0</v>
      </c>
      <c r="T12" s="67"/>
      <c r="U12" s="67"/>
      <c r="V12" s="67"/>
      <c r="W12" s="67"/>
      <c r="X12" s="14">
        <f t="shared" si="14"/>
        <v>6351.1</v>
      </c>
      <c r="Y12" s="29">
        <f t="shared" si="15"/>
        <v>3217.1</v>
      </c>
      <c r="Z12" s="29">
        <f t="shared" si="16"/>
        <v>3134</v>
      </c>
      <c r="AA12" s="29">
        <f t="shared" si="17"/>
        <v>0</v>
      </c>
      <c r="AB12" s="29">
        <f t="shared" si="18"/>
        <v>0</v>
      </c>
    </row>
    <row r="13" spans="1:28" s="12" customFormat="1" ht="80.25" customHeight="1">
      <c r="A13" s="13" t="s">
        <v>59</v>
      </c>
      <c r="B13" s="24" t="s">
        <v>18</v>
      </c>
      <c r="C13" s="24" t="s">
        <v>64</v>
      </c>
      <c r="D13" s="14">
        <f t="shared" si="6"/>
        <v>10510.1</v>
      </c>
      <c r="E13" s="29">
        <v>2932.1</v>
      </c>
      <c r="F13" s="29">
        <v>7578</v>
      </c>
      <c r="G13" s="29">
        <v>0</v>
      </c>
      <c r="H13" s="29">
        <v>0</v>
      </c>
      <c r="I13" s="63">
        <f t="shared" si="7"/>
        <v>0</v>
      </c>
      <c r="J13" s="67"/>
      <c r="K13" s="67"/>
      <c r="L13" s="67"/>
      <c r="M13" s="67"/>
      <c r="N13" s="14">
        <f t="shared" si="8"/>
        <v>10510.1</v>
      </c>
      <c r="O13" s="29">
        <f t="shared" si="9"/>
        <v>2932.1</v>
      </c>
      <c r="P13" s="29">
        <f t="shared" si="10"/>
        <v>7578</v>
      </c>
      <c r="Q13" s="29">
        <f t="shared" si="11"/>
        <v>0</v>
      </c>
      <c r="R13" s="29">
        <f t="shared" si="12"/>
        <v>0</v>
      </c>
      <c r="S13" s="63">
        <f t="shared" si="13"/>
        <v>0</v>
      </c>
      <c r="T13" s="67"/>
      <c r="U13" s="67"/>
      <c r="V13" s="67"/>
      <c r="W13" s="67"/>
      <c r="X13" s="14">
        <f t="shared" si="14"/>
        <v>10510.1</v>
      </c>
      <c r="Y13" s="29">
        <f t="shared" si="15"/>
        <v>2932.1</v>
      </c>
      <c r="Z13" s="29">
        <f t="shared" si="16"/>
        <v>7578</v>
      </c>
      <c r="AA13" s="29">
        <f t="shared" si="17"/>
        <v>0</v>
      </c>
      <c r="AB13" s="29">
        <f t="shared" si="18"/>
        <v>0</v>
      </c>
    </row>
    <row r="14" spans="1:2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6"/>
        <v>2278.6</v>
      </c>
      <c r="E14" s="29">
        <v>0</v>
      </c>
      <c r="F14" s="29">
        <v>1400.6</v>
      </c>
      <c r="G14" s="29">
        <v>878</v>
      </c>
      <c r="H14" s="29">
        <v>0</v>
      </c>
      <c r="I14" s="63">
        <f t="shared" si="7"/>
        <v>0</v>
      </c>
      <c r="J14" s="67"/>
      <c r="K14" s="67"/>
      <c r="L14" s="67"/>
      <c r="M14" s="67"/>
      <c r="N14" s="14">
        <f t="shared" si="8"/>
        <v>2278.6</v>
      </c>
      <c r="O14" s="29">
        <f t="shared" si="9"/>
        <v>0</v>
      </c>
      <c r="P14" s="29">
        <f t="shared" si="10"/>
        <v>1400.6</v>
      </c>
      <c r="Q14" s="29">
        <f t="shared" si="11"/>
        <v>878</v>
      </c>
      <c r="R14" s="29">
        <f t="shared" si="12"/>
        <v>0</v>
      </c>
      <c r="S14" s="63">
        <f t="shared" si="13"/>
        <v>0</v>
      </c>
      <c r="T14" s="67"/>
      <c r="U14" s="67"/>
      <c r="V14" s="67"/>
      <c r="W14" s="67"/>
      <c r="X14" s="14">
        <f t="shared" si="14"/>
        <v>2278.6</v>
      </c>
      <c r="Y14" s="29">
        <f t="shared" si="15"/>
        <v>0</v>
      </c>
      <c r="Z14" s="29">
        <f t="shared" si="16"/>
        <v>1400.6</v>
      </c>
      <c r="AA14" s="29">
        <f t="shared" si="17"/>
        <v>878</v>
      </c>
      <c r="AB14" s="29">
        <f t="shared" si="18"/>
        <v>0</v>
      </c>
    </row>
    <row r="15" spans="1:28" s="12" customFormat="1" ht="87" customHeight="1">
      <c r="A15" s="13" t="s">
        <v>53</v>
      </c>
      <c r="B15" s="24" t="s">
        <v>29</v>
      </c>
      <c r="C15" s="24" t="s">
        <v>66</v>
      </c>
      <c r="D15" s="14">
        <f t="shared" si="6"/>
        <v>2837.3999999999996</v>
      </c>
      <c r="E15" s="29">
        <v>1610.1</v>
      </c>
      <c r="F15" s="29">
        <v>1227.3</v>
      </c>
      <c r="G15" s="29">
        <v>0</v>
      </c>
      <c r="H15" s="29">
        <v>0</v>
      </c>
      <c r="I15" s="63">
        <f t="shared" si="7"/>
        <v>0</v>
      </c>
      <c r="J15" s="67"/>
      <c r="K15" s="67"/>
      <c r="L15" s="67"/>
      <c r="M15" s="67"/>
      <c r="N15" s="14">
        <f t="shared" si="8"/>
        <v>2837.3999999999996</v>
      </c>
      <c r="O15" s="29">
        <f t="shared" si="9"/>
        <v>1610.1</v>
      </c>
      <c r="P15" s="29">
        <f t="shared" si="10"/>
        <v>1227.3</v>
      </c>
      <c r="Q15" s="29">
        <f t="shared" si="11"/>
        <v>0</v>
      </c>
      <c r="R15" s="29">
        <f t="shared" si="12"/>
        <v>0</v>
      </c>
      <c r="S15" s="63">
        <f t="shared" si="13"/>
        <v>0</v>
      </c>
      <c r="T15" s="67"/>
      <c r="U15" s="67"/>
      <c r="V15" s="67"/>
      <c r="W15" s="67"/>
      <c r="X15" s="14">
        <f t="shared" si="14"/>
        <v>2837.3999999999996</v>
      </c>
      <c r="Y15" s="29">
        <f t="shared" si="15"/>
        <v>1610.1</v>
      </c>
      <c r="Z15" s="29">
        <f t="shared" si="16"/>
        <v>1227.3</v>
      </c>
      <c r="AA15" s="29">
        <f t="shared" si="17"/>
        <v>0</v>
      </c>
      <c r="AB15" s="29">
        <f t="shared" si="18"/>
        <v>0</v>
      </c>
    </row>
    <row r="16" spans="1:28" s="12" customFormat="1" ht="57.75" customHeight="1">
      <c r="A16" s="13" t="s">
        <v>54</v>
      </c>
      <c r="B16" s="24" t="s">
        <v>29</v>
      </c>
      <c r="C16" s="24" t="s">
        <v>66</v>
      </c>
      <c r="D16" s="14">
        <f t="shared" si="6"/>
        <v>50224.9</v>
      </c>
      <c r="E16" s="29">
        <v>14887.6</v>
      </c>
      <c r="F16" s="29">
        <v>35337.3</v>
      </c>
      <c r="G16" s="29">
        <v>0</v>
      </c>
      <c r="H16" s="29">
        <v>0</v>
      </c>
      <c r="I16" s="63">
        <f t="shared" si="7"/>
        <v>0</v>
      </c>
      <c r="J16" s="67"/>
      <c r="K16" s="67"/>
      <c r="L16" s="67"/>
      <c r="M16" s="67"/>
      <c r="N16" s="14">
        <f t="shared" si="8"/>
        <v>50224.9</v>
      </c>
      <c r="O16" s="29">
        <f t="shared" si="9"/>
        <v>14887.6</v>
      </c>
      <c r="P16" s="29">
        <f t="shared" si="10"/>
        <v>35337.3</v>
      </c>
      <c r="Q16" s="29">
        <f t="shared" si="11"/>
        <v>0</v>
      </c>
      <c r="R16" s="29">
        <f t="shared" si="12"/>
        <v>0</v>
      </c>
      <c r="S16" s="63">
        <f t="shared" si="13"/>
        <v>0</v>
      </c>
      <c r="T16" s="67"/>
      <c r="U16" s="67"/>
      <c r="V16" s="67"/>
      <c r="W16" s="67"/>
      <c r="X16" s="14">
        <f t="shared" si="14"/>
        <v>50224.9</v>
      </c>
      <c r="Y16" s="29">
        <f t="shared" si="15"/>
        <v>14887.6</v>
      </c>
      <c r="Z16" s="29">
        <f t="shared" si="16"/>
        <v>35337.3</v>
      </c>
      <c r="AA16" s="29">
        <f t="shared" si="17"/>
        <v>0</v>
      </c>
      <c r="AB16" s="29">
        <f t="shared" si="18"/>
        <v>0</v>
      </c>
    </row>
    <row r="17" spans="1:28" s="12" customFormat="1" ht="75.75" customHeight="1">
      <c r="A17" s="13" t="s">
        <v>55</v>
      </c>
      <c r="B17" s="24" t="s">
        <v>29</v>
      </c>
      <c r="C17" s="24" t="s">
        <v>66</v>
      </c>
      <c r="D17" s="14">
        <f t="shared" si="6"/>
        <v>41548.1</v>
      </c>
      <c r="E17" s="29">
        <v>0</v>
      </c>
      <c r="F17" s="29">
        <v>16644.1</v>
      </c>
      <c r="G17" s="29">
        <v>24904</v>
      </c>
      <c r="H17" s="29">
        <v>0</v>
      </c>
      <c r="I17" s="63">
        <f t="shared" si="7"/>
        <v>0</v>
      </c>
      <c r="J17" s="67"/>
      <c r="K17" s="67"/>
      <c r="L17" s="67"/>
      <c r="M17" s="67"/>
      <c r="N17" s="14">
        <f t="shared" si="8"/>
        <v>41548.1</v>
      </c>
      <c r="O17" s="29">
        <f t="shared" si="9"/>
        <v>0</v>
      </c>
      <c r="P17" s="29">
        <f t="shared" si="10"/>
        <v>16644.1</v>
      </c>
      <c r="Q17" s="29">
        <f t="shared" si="11"/>
        <v>24904</v>
      </c>
      <c r="R17" s="29">
        <f t="shared" si="12"/>
        <v>0</v>
      </c>
      <c r="S17" s="63">
        <f t="shared" si="13"/>
        <v>0</v>
      </c>
      <c r="T17" s="67"/>
      <c r="U17" s="67"/>
      <c r="V17" s="67"/>
      <c r="W17" s="67"/>
      <c r="X17" s="14">
        <f t="shared" si="14"/>
        <v>41548.1</v>
      </c>
      <c r="Y17" s="29">
        <f t="shared" si="15"/>
        <v>0</v>
      </c>
      <c r="Z17" s="29">
        <f t="shared" si="16"/>
        <v>16644.1</v>
      </c>
      <c r="AA17" s="29">
        <f t="shared" si="17"/>
        <v>24904</v>
      </c>
      <c r="AB17" s="29">
        <f t="shared" si="18"/>
        <v>0</v>
      </c>
    </row>
    <row r="18" spans="1:28" s="15" customFormat="1" ht="54.75" customHeight="1">
      <c r="A18" s="41" t="s">
        <v>39</v>
      </c>
      <c r="B18" s="24" t="s">
        <v>29</v>
      </c>
      <c r="C18" s="24" t="s">
        <v>66</v>
      </c>
      <c r="D18" s="14">
        <f t="shared" si="6"/>
        <v>20277</v>
      </c>
      <c r="E18" s="29">
        <v>15545.9</v>
      </c>
      <c r="F18" s="29">
        <v>0</v>
      </c>
      <c r="G18" s="29">
        <v>4431.1</v>
      </c>
      <c r="H18" s="29">
        <v>300</v>
      </c>
      <c r="I18" s="63">
        <f t="shared" si="7"/>
        <v>0</v>
      </c>
      <c r="J18" s="67"/>
      <c r="K18" s="67"/>
      <c r="L18" s="67"/>
      <c r="M18" s="67"/>
      <c r="N18" s="14">
        <f t="shared" si="8"/>
        <v>20277</v>
      </c>
      <c r="O18" s="29">
        <f t="shared" si="9"/>
        <v>15545.9</v>
      </c>
      <c r="P18" s="29">
        <f t="shared" si="10"/>
        <v>0</v>
      </c>
      <c r="Q18" s="29">
        <f t="shared" si="11"/>
        <v>4431.1</v>
      </c>
      <c r="R18" s="29">
        <f t="shared" si="12"/>
        <v>300</v>
      </c>
      <c r="S18" s="63">
        <f t="shared" si="13"/>
        <v>0</v>
      </c>
      <c r="T18" s="67"/>
      <c r="U18" s="67"/>
      <c r="V18" s="67"/>
      <c r="W18" s="67"/>
      <c r="X18" s="14">
        <f t="shared" si="14"/>
        <v>20277</v>
      </c>
      <c r="Y18" s="29">
        <f t="shared" si="15"/>
        <v>15545.9</v>
      </c>
      <c r="Z18" s="29">
        <f t="shared" si="16"/>
        <v>0</v>
      </c>
      <c r="AA18" s="29">
        <f t="shared" si="17"/>
        <v>4431.1</v>
      </c>
      <c r="AB18" s="29">
        <f t="shared" si="18"/>
        <v>300</v>
      </c>
    </row>
    <row r="19" spans="1:28" s="15" customFormat="1" ht="58.5" customHeight="1">
      <c r="A19" s="41" t="s">
        <v>56</v>
      </c>
      <c r="B19" s="24" t="s">
        <v>29</v>
      </c>
      <c r="C19" s="24" t="s">
        <v>66</v>
      </c>
      <c r="D19" s="14">
        <f t="shared" si="6"/>
        <v>4925</v>
      </c>
      <c r="E19" s="29">
        <v>0</v>
      </c>
      <c r="F19" s="29">
        <v>0</v>
      </c>
      <c r="G19" s="29">
        <v>4680</v>
      </c>
      <c r="H19" s="29">
        <v>245</v>
      </c>
      <c r="I19" s="63">
        <f t="shared" si="7"/>
        <v>34540</v>
      </c>
      <c r="J19" s="67"/>
      <c r="K19" s="67"/>
      <c r="L19" s="67">
        <v>34540</v>
      </c>
      <c r="M19" s="67"/>
      <c r="N19" s="14">
        <f t="shared" si="8"/>
        <v>39465</v>
      </c>
      <c r="O19" s="29">
        <f t="shared" si="9"/>
        <v>0</v>
      </c>
      <c r="P19" s="29">
        <f t="shared" si="10"/>
        <v>0</v>
      </c>
      <c r="Q19" s="29">
        <f t="shared" si="11"/>
        <v>39220</v>
      </c>
      <c r="R19" s="29">
        <f t="shared" si="12"/>
        <v>245</v>
      </c>
      <c r="S19" s="63">
        <f t="shared" si="13"/>
        <v>0</v>
      </c>
      <c r="T19" s="67"/>
      <c r="U19" s="67"/>
      <c r="V19" s="67"/>
      <c r="W19" s="67"/>
      <c r="X19" s="14">
        <f t="shared" si="14"/>
        <v>39465</v>
      </c>
      <c r="Y19" s="29">
        <f t="shared" si="15"/>
        <v>0</v>
      </c>
      <c r="Z19" s="29">
        <f t="shared" si="16"/>
        <v>0</v>
      </c>
      <c r="AA19" s="29">
        <f t="shared" si="17"/>
        <v>39220</v>
      </c>
      <c r="AB19" s="29">
        <f t="shared" si="18"/>
        <v>245</v>
      </c>
    </row>
    <row r="20" spans="1:28" s="12" customFormat="1" ht="45.75" customHeight="1">
      <c r="A20" s="13" t="s">
        <v>17</v>
      </c>
      <c r="B20" s="24" t="s">
        <v>21</v>
      </c>
      <c r="C20" s="24" t="s">
        <v>67</v>
      </c>
      <c r="D20" s="14">
        <f t="shared" si="6"/>
        <v>3189.5</v>
      </c>
      <c r="E20" s="29">
        <v>1690.5</v>
      </c>
      <c r="F20" s="29">
        <v>1499</v>
      </c>
      <c r="G20" s="29">
        <v>0</v>
      </c>
      <c r="H20" s="29">
        <v>0</v>
      </c>
      <c r="I20" s="63">
        <f t="shared" si="7"/>
        <v>0</v>
      </c>
      <c r="J20" s="67"/>
      <c r="K20" s="67"/>
      <c r="L20" s="67"/>
      <c r="M20" s="67"/>
      <c r="N20" s="14">
        <f t="shared" si="8"/>
        <v>3189.5</v>
      </c>
      <c r="O20" s="29">
        <f t="shared" si="9"/>
        <v>1690.5</v>
      </c>
      <c r="P20" s="29">
        <f t="shared" si="10"/>
        <v>1499</v>
      </c>
      <c r="Q20" s="29">
        <f t="shared" si="11"/>
        <v>0</v>
      </c>
      <c r="R20" s="29">
        <f t="shared" si="12"/>
        <v>0</v>
      </c>
      <c r="S20" s="63">
        <f t="shared" si="13"/>
        <v>0</v>
      </c>
      <c r="T20" s="67"/>
      <c r="U20" s="67"/>
      <c r="V20" s="67"/>
      <c r="W20" s="67"/>
      <c r="X20" s="14">
        <f t="shared" si="14"/>
        <v>3189.5</v>
      </c>
      <c r="Y20" s="29">
        <f t="shared" si="15"/>
        <v>1690.5</v>
      </c>
      <c r="Z20" s="29">
        <f t="shared" si="16"/>
        <v>1499</v>
      </c>
      <c r="AA20" s="29">
        <f t="shared" si="17"/>
        <v>0</v>
      </c>
      <c r="AB20" s="29">
        <f t="shared" si="18"/>
        <v>0</v>
      </c>
    </row>
    <row r="21" spans="1:28" s="12" customFormat="1" ht="45.75" customHeight="1">
      <c r="A21" s="13" t="s">
        <v>57</v>
      </c>
      <c r="B21" s="24" t="s">
        <v>22</v>
      </c>
      <c r="C21" s="24" t="s">
        <v>66</v>
      </c>
      <c r="D21" s="14">
        <f t="shared" si="6"/>
        <v>2503.8</v>
      </c>
      <c r="E21" s="29">
        <v>2503.8</v>
      </c>
      <c r="F21" s="29">
        <v>0</v>
      </c>
      <c r="G21" s="29">
        <v>0</v>
      </c>
      <c r="H21" s="29">
        <v>0</v>
      </c>
      <c r="I21" s="63">
        <f t="shared" si="7"/>
        <v>0</v>
      </c>
      <c r="J21" s="67"/>
      <c r="K21" s="67"/>
      <c r="L21" s="67"/>
      <c r="M21" s="67"/>
      <c r="N21" s="14">
        <f t="shared" si="8"/>
        <v>2503.8</v>
      </c>
      <c r="O21" s="29">
        <f t="shared" si="9"/>
        <v>2503.8</v>
      </c>
      <c r="P21" s="29">
        <f t="shared" si="10"/>
        <v>0</v>
      </c>
      <c r="Q21" s="29">
        <f t="shared" si="11"/>
        <v>0</v>
      </c>
      <c r="R21" s="29">
        <f t="shared" si="12"/>
        <v>0</v>
      </c>
      <c r="S21" s="63">
        <f t="shared" si="13"/>
        <v>0</v>
      </c>
      <c r="T21" s="67"/>
      <c r="U21" s="67"/>
      <c r="V21" s="67"/>
      <c r="W21" s="67"/>
      <c r="X21" s="14">
        <f t="shared" si="14"/>
        <v>2503.8</v>
      </c>
      <c r="Y21" s="29">
        <f t="shared" si="15"/>
        <v>2503.8</v>
      </c>
      <c r="Z21" s="29">
        <f t="shared" si="16"/>
        <v>0</v>
      </c>
      <c r="AA21" s="29">
        <f t="shared" si="17"/>
        <v>0</v>
      </c>
      <c r="AB21" s="29">
        <f t="shared" si="18"/>
        <v>0</v>
      </c>
    </row>
    <row r="22" spans="1:28" s="12" customFormat="1" ht="34.5" customHeight="1">
      <c r="A22" s="21" t="s">
        <v>8</v>
      </c>
      <c r="B22" s="21"/>
      <c r="C22" s="21"/>
      <c r="D22" s="22">
        <f aca="true" t="shared" si="19" ref="D22:R22">SUM(D23:D25)</f>
        <v>121890.4</v>
      </c>
      <c r="E22" s="22">
        <f t="shared" si="19"/>
        <v>89998.9</v>
      </c>
      <c r="F22" s="22">
        <f t="shared" si="19"/>
        <v>31891.5</v>
      </c>
      <c r="G22" s="22">
        <f t="shared" si="19"/>
        <v>0</v>
      </c>
      <c r="H22" s="22">
        <f t="shared" si="19"/>
        <v>0</v>
      </c>
      <c r="I22" s="61">
        <f t="shared" si="19"/>
        <v>0</v>
      </c>
      <c r="J22" s="61">
        <f t="shared" si="19"/>
        <v>0</v>
      </c>
      <c r="K22" s="61">
        <f t="shared" si="19"/>
        <v>0</v>
      </c>
      <c r="L22" s="61">
        <f t="shared" si="19"/>
        <v>0</v>
      </c>
      <c r="M22" s="61">
        <f t="shared" si="19"/>
        <v>0</v>
      </c>
      <c r="N22" s="22">
        <f t="shared" si="19"/>
        <v>121890.4</v>
      </c>
      <c r="O22" s="22">
        <f t="shared" si="19"/>
        <v>89998.9</v>
      </c>
      <c r="P22" s="22">
        <f t="shared" si="19"/>
        <v>31891.5</v>
      </c>
      <c r="Q22" s="22">
        <f t="shared" si="19"/>
        <v>0</v>
      </c>
      <c r="R22" s="22">
        <f t="shared" si="19"/>
        <v>0</v>
      </c>
      <c r="S22" s="61">
        <f aca="true" t="shared" si="20" ref="S22:AB22">SUM(S23:S25)</f>
        <v>0</v>
      </c>
      <c r="T22" s="61">
        <f t="shared" si="20"/>
        <v>0</v>
      </c>
      <c r="U22" s="61">
        <f t="shared" si="20"/>
        <v>0</v>
      </c>
      <c r="V22" s="61">
        <f t="shared" si="20"/>
        <v>0</v>
      </c>
      <c r="W22" s="61">
        <f t="shared" si="20"/>
        <v>0</v>
      </c>
      <c r="X22" s="22">
        <f t="shared" si="20"/>
        <v>121890.4</v>
      </c>
      <c r="Y22" s="22">
        <f t="shared" si="20"/>
        <v>89998.9</v>
      </c>
      <c r="Z22" s="22">
        <f t="shared" si="20"/>
        <v>31891.5</v>
      </c>
      <c r="AA22" s="22">
        <f t="shared" si="20"/>
        <v>0</v>
      </c>
      <c r="AB22" s="22">
        <f t="shared" si="20"/>
        <v>0</v>
      </c>
    </row>
    <row r="23" spans="1:28" s="15" customFormat="1" ht="65.25" customHeight="1">
      <c r="A23" s="41" t="s">
        <v>23</v>
      </c>
      <c r="B23" s="24" t="s">
        <v>25</v>
      </c>
      <c r="C23" s="24" t="s">
        <v>68</v>
      </c>
      <c r="D23" s="14">
        <f>SUM(E23:H23)</f>
        <v>31629.7</v>
      </c>
      <c r="E23" s="29">
        <v>31629.7</v>
      </c>
      <c r="F23" s="29">
        <v>0</v>
      </c>
      <c r="G23" s="29">
        <v>0</v>
      </c>
      <c r="H23" s="29">
        <v>0</v>
      </c>
      <c r="I23" s="63">
        <f>SUM(J23:M23)</f>
        <v>0</v>
      </c>
      <c r="J23" s="67"/>
      <c r="K23" s="67"/>
      <c r="L23" s="67"/>
      <c r="M23" s="67"/>
      <c r="N23" s="14">
        <f>SUM(O23:R23)</f>
        <v>31629.7</v>
      </c>
      <c r="O23" s="29">
        <f aca="true" t="shared" si="21" ref="O23:P25">E23+J23</f>
        <v>31629.7</v>
      </c>
      <c r="P23" s="29">
        <f t="shared" si="21"/>
        <v>0</v>
      </c>
      <c r="Q23" s="29">
        <f aca="true" t="shared" si="22" ref="Q23:R25">G23+L23</f>
        <v>0</v>
      </c>
      <c r="R23" s="29">
        <f t="shared" si="22"/>
        <v>0</v>
      </c>
      <c r="S23" s="63">
        <f>SUM(T23:W23)</f>
        <v>0</v>
      </c>
      <c r="T23" s="67"/>
      <c r="U23" s="67"/>
      <c r="V23" s="67"/>
      <c r="W23" s="67"/>
      <c r="X23" s="14">
        <f>SUM(Y23:AB23)</f>
        <v>31629.7</v>
      </c>
      <c r="Y23" s="29">
        <f aca="true" t="shared" si="23" ref="Y23:AB25">O23+T23</f>
        <v>31629.7</v>
      </c>
      <c r="Z23" s="29">
        <f t="shared" si="23"/>
        <v>0</v>
      </c>
      <c r="AA23" s="29">
        <f t="shared" si="23"/>
        <v>0</v>
      </c>
      <c r="AB23" s="29">
        <f t="shared" si="23"/>
        <v>0</v>
      </c>
    </row>
    <row r="24" spans="1:28" s="15" customFormat="1" ht="39.75" customHeight="1">
      <c r="A24" s="42" t="s">
        <v>9</v>
      </c>
      <c r="B24" s="24" t="s">
        <v>18</v>
      </c>
      <c r="C24" s="24" t="s">
        <v>69</v>
      </c>
      <c r="D24" s="14">
        <f>SUM(E24:H24)</f>
        <v>66666.8</v>
      </c>
      <c r="E24" s="29">
        <v>34775.3</v>
      </c>
      <c r="F24" s="29">
        <v>31891.5</v>
      </c>
      <c r="G24" s="29">
        <v>0</v>
      </c>
      <c r="H24" s="29">
        <v>0</v>
      </c>
      <c r="I24" s="63">
        <f>SUM(J24:M24)</f>
        <v>0</v>
      </c>
      <c r="J24" s="67"/>
      <c r="K24" s="67"/>
      <c r="L24" s="67"/>
      <c r="M24" s="67"/>
      <c r="N24" s="14">
        <f>SUM(O24:R24)</f>
        <v>66666.8</v>
      </c>
      <c r="O24" s="29">
        <f t="shared" si="21"/>
        <v>34775.3</v>
      </c>
      <c r="P24" s="29">
        <f t="shared" si="21"/>
        <v>31891.5</v>
      </c>
      <c r="Q24" s="29">
        <f t="shared" si="22"/>
        <v>0</v>
      </c>
      <c r="R24" s="29">
        <f t="shared" si="22"/>
        <v>0</v>
      </c>
      <c r="S24" s="63">
        <f>SUM(T24:W24)</f>
        <v>0</v>
      </c>
      <c r="T24" s="67"/>
      <c r="U24" s="67"/>
      <c r="V24" s="67"/>
      <c r="W24" s="67"/>
      <c r="X24" s="14">
        <f>SUM(Y24:AB24)</f>
        <v>66666.8</v>
      </c>
      <c r="Y24" s="29">
        <f t="shared" si="23"/>
        <v>34775.3</v>
      </c>
      <c r="Z24" s="29">
        <f t="shared" si="23"/>
        <v>31891.5</v>
      </c>
      <c r="AA24" s="29">
        <f t="shared" si="23"/>
        <v>0</v>
      </c>
      <c r="AB24" s="29">
        <f t="shared" si="23"/>
        <v>0</v>
      </c>
    </row>
    <row r="25" spans="1:28" s="15" customFormat="1" ht="60" customHeight="1">
      <c r="A25" s="42" t="s">
        <v>10</v>
      </c>
      <c r="B25" s="24" t="s">
        <v>18</v>
      </c>
      <c r="C25" s="24" t="s">
        <v>69</v>
      </c>
      <c r="D25" s="14">
        <f>SUM(E25:H25)</f>
        <v>23593.9</v>
      </c>
      <c r="E25" s="29">
        <v>23593.9</v>
      </c>
      <c r="F25" s="29">
        <v>0</v>
      </c>
      <c r="G25" s="29">
        <v>0</v>
      </c>
      <c r="H25" s="29">
        <v>0</v>
      </c>
      <c r="I25" s="63">
        <f>SUM(J25:M25)</f>
        <v>0</v>
      </c>
      <c r="J25" s="67"/>
      <c r="K25" s="67"/>
      <c r="L25" s="67"/>
      <c r="M25" s="67"/>
      <c r="N25" s="14">
        <f>SUM(O25:R25)</f>
        <v>23593.9</v>
      </c>
      <c r="O25" s="29">
        <f t="shared" si="21"/>
        <v>23593.9</v>
      </c>
      <c r="P25" s="29">
        <f t="shared" si="21"/>
        <v>0</v>
      </c>
      <c r="Q25" s="29">
        <f t="shared" si="22"/>
        <v>0</v>
      </c>
      <c r="R25" s="29">
        <f t="shared" si="22"/>
        <v>0</v>
      </c>
      <c r="S25" s="63">
        <f>SUM(T25:W25)</f>
        <v>0</v>
      </c>
      <c r="T25" s="67"/>
      <c r="U25" s="67"/>
      <c r="V25" s="67"/>
      <c r="W25" s="67"/>
      <c r="X25" s="14">
        <f>SUM(Y25:AB25)</f>
        <v>23593.9</v>
      </c>
      <c r="Y25" s="29">
        <f t="shared" si="23"/>
        <v>23593.9</v>
      </c>
      <c r="Z25" s="29">
        <f t="shared" si="23"/>
        <v>0</v>
      </c>
      <c r="AA25" s="29">
        <f t="shared" si="23"/>
        <v>0</v>
      </c>
      <c r="AB25" s="29">
        <f t="shared" si="23"/>
        <v>0</v>
      </c>
    </row>
    <row r="26" spans="1:28" s="15" customFormat="1" ht="41.25" customHeight="1">
      <c r="A26" s="21" t="s">
        <v>98</v>
      </c>
      <c r="B26" s="21"/>
      <c r="C26" s="21"/>
      <c r="D26" s="22">
        <f aca="true" t="shared" si="24" ref="D26:R26">SUM(D28:D43)</f>
        <v>2390431.3000000003</v>
      </c>
      <c r="E26" s="22">
        <f t="shared" si="24"/>
        <v>1647919.2</v>
      </c>
      <c r="F26" s="22">
        <f t="shared" si="24"/>
        <v>650365</v>
      </c>
      <c r="G26" s="22">
        <f t="shared" si="24"/>
        <v>92147.1</v>
      </c>
      <c r="H26" s="22">
        <f t="shared" si="24"/>
        <v>0</v>
      </c>
      <c r="I26" s="61">
        <f t="shared" si="24"/>
        <v>0</v>
      </c>
      <c r="J26" s="61">
        <f t="shared" si="24"/>
        <v>0</v>
      </c>
      <c r="K26" s="61">
        <f t="shared" si="24"/>
        <v>0</v>
      </c>
      <c r="L26" s="61">
        <f t="shared" si="24"/>
        <v>0</v>
      </c>
      <c r="M26" s="61">
        <f t="shared" si="24"/>
        <v>0</v>
      </c>
      <c r="N26" s="22">
        <f t="shared" si="24"/>
        <v>2390431.3000000003</v>
      </c>
      <c r="O26" s="22">
        <f t="shared" si="24"/>
        <v>1647919.2</v>
      </c>
      <c r="P26" s="22">
        <f t="shared" si="24"/>
        <v>650365</v>
      </c>
      <c r="Q26" s="22">
        <f t="shared" si="24"/>
        <v>92147.1</v>
      </c>
      <c r="R26" s="22">
        <f t="shared" si="24"/>
        <v>0</v>
      </c>
      <c r="S26" s="61">
        <f aca="true" t="shared" si="25" ref="S26:AB26">SUM(S27:S43)</f>
        <v>82829.69999999995</v>
      </c>
      <c r="T26" s="61">
        <f t="shared" si="25"/>
        <v>-35153</v>
      </c>
      <c r="U26" s="61">
        <f t="shared" si="25"/>
        <v>117982.7</v>
      </c>
      <c r="V26" s="61">
        <f t="shared" si="25"/>
        <v>0</v>
      </c>
      <c r="W26" s="61">
        <f t="shared" si="25"/>
        <v>0</v>
      </c>
      <c r="X26" s="22">
        <f t="shared" si="25"/>
        <v>2473261</v>
      </c>
      <c r="Y26" s="22">
        <f t="shared" si="25"/>
        <v>1612766.2</v>
      </c>
      <c r="Z26" s="22">
        <f t="shared" si="25"/>
        <v>768347.7</v>
      </c>
      <c r="AA26" s="22">
        <f t="shared" si="25"/>
        <v>92147.1</v>
      </c>
      <c r="AB26" s="22">
        <f t="shared" si="25"/>
        <v>0</v>
      </c>
    </row>
    <row r="27" spans="1:28" s="12" customFormat="1" ht="115.5" customHeight="1">
      <c r="A27" s="49" t="s">
        <v>100</v>
      </c>
      <c r="B27" s="73" t="s">
        <v>84</v>
      </c>
      <c r="C27" s="76" t="s">
        <v>85</v>
      </c>
      <c r="D27" s="51"/>
      <c r="E27" s="53"/>
      <c r="F27" s="53"/>
      <c r="G27" s="53"/>
      <c r="H27" s="53"/>
      <c r="I27" s="51"/>
      <c r="J27" s="53"/>
      <c r="K27" s="53"/>
      <c r="L27" s="53"/>
      <c r="M27" s="53"/>
      <c r="N27" s="51"/>
      <c r="O27" s="53"/>
      <c r="P27" s="53"/>
      <c r="Q27" s="53"/>
      <c r="R27" s="53"/>
      <c r="S27" s="63">
        <f>SUM(T27:W27)</f>
        <v>10442</v>
      </c>
      <c r="T27" s="68">
        <v>10442</v>
      </c>
      <c r="U27" s="66"/>
      <c r="V27" s="66"/>
      <c r="W27" s="66"/>
      <c r="X27" s="14">
        <f>SUM(Y27:AB27)</f>
        <v>10442</v>
      </c>
      <c r="Y27" s="29">
        <f>O27+T27</f>
        <v>10442</v>
      </c>
      <c r="Z27" s="29">
        <f>P27+U27</f>
        <v>0</v>
      </c>
      <c r="AA27" s="29">
        <f>Q27+V27</f>
        <v>0</v>
      </c>
      <c r="AB27" s="29">
        <f>R27+W27</f>
        <v>0</v>
      </c>
    </row>
    <row r="28" spans="1:28" s="15" customFormat="1" ht="60" customHeight="1">
      <c r="A28" s="48" t="s">
        <v>41</v>
      </c>
      <c r="B28" s="26" t="s">
        <v>18</v>
      </c>
      <c r="C28" s="26" t="s">
        <v>71</v>
      </c>
      <c r="D28" s="14">
        <f aca="true" t="shared" si="26" ref="D28:D43">SUM(E28:H28)</f>
        <v>10600</v>
      </c>
      <c r="E28" s="29">
        <v>5600</v>
      </c>
      <c r="F28" s="29">
        <v>5000</v>
      </c>
      <c r="G28" s="29">
        <v>0</v>
      </c>
      <c r="H28" s="29">
        <v>0</v>
      </c>
      <c r="I28" s="63">
        <f aca="true" t="shared" si="27" ref="I28:I43">SUM(J28:M28)</f>
        <v>0</v>
      </c>
      <c r="J28" s="67"/>
      <c r="K28" s="67"/>
      <c r="L28" s="67"/>
      <c r="M28" s="67"/>
      <c r="N28" s="14">
        <f aca="true" t="shared" si="28" ref="N28:N43">SUM(O28:R28)</f>
        <v>10600</v>
      </c>
      <c r="O28" s="29">
        <f aca="true" t="shared" si="29" ref="O28:O43">E28+J28</f>
        <v>5600</v>
      </c>
      <c r="P28" s="29">
        <f aca="true" t="shared" si="30" ref="P28:P43">F28+K28</f>
        <v>5000</v>
      </c>
      <c r="Q28" s="29">
        <f aca="true" t="shared" si="31" ref="Q28:Q43">G28+L28</f>
        <v>0</v>
      </c>
      <c r="R28" s="29">
        <f aca="true" t="shared" si="32" ref="R28:R43">H28+M28</f>
        <v>0</v>
      </c>
      <c r="S28" s="63">
        <f>SUM(T28:W28)</f>
        <v>0</v>
      </c>
      <c r="T28" s="67"/>
      <c r="U28" s="67"/>
      <c r="V28" s="67"/>
      <c r="W28" s="67"/>
      <c r="X28" s="14">
        <f>SUM(Y28:AB28)</f>
        <v>10600</v>
      </c>
      <c r="Y28" s="29">
        <f aca="true" t="shared" si="33" ref="Y28:AB30">O28+T28</f>
        <v>5600</v>
      </c>
      <c r="Z28" s="29">
        <f t="shared" si="33"/>
        <v>5000</v>
      </c>
      <c r="AA28" s="29">
        <f t="shared" si="33"/>
        <v>0</v>
      </c>
      <c r="AB28" s="29">
        <f t="shared" si="33"/>
        <v>0</v>
      </c>
    </row>
    <row r="29" spans="1:28" s="15" customFormat="1" ht="52.5" customHeight="1">
      <c r="A29" s="48" t="s">
        <v>42</v>
      </c>
      <c r="B29" s="26" t="s">
        <v>27</v>
      </c>
      <c r="C29" s="26" t="s">
        <v>72</v>
      </c>
      <c r="D29" s="14">
        <f t="shared" si="26"/>
        <v>29858.7</v>
      </c>
      <c r="E29" s="29">
        <v>22516.7</v>
      </c>
      <c r="F29" s="29">
        <v>7342</v>
      </c>
      <c r="G29" s="29">
        <v>0</v>
      </c>
      <c r="H29" s="29">
        <v>0</v>
      </c>
      <c r="I29" s="63">
        <f t="shared" si="27"/>
        <v>0</v>
      </c>
      <c r="J29" s="67"/>
      <c r="K29" s="67"/>
      <c r="L29" s="67"/>
      <c r="M29" s="67"/>
      <c r="N29" s="14">
        <f t="shared" si="28"/>
        <v>29858.7</v>
      </c>
      <c r="O29" s="29">
        <f t="shared" si="29"/>
        <v>22516.7</v>
      </c>
      <c r="P29" s="29">
        <f t="shared" si="30"/>
        <v>7342</v>
      </c>
      <c r="Q29" s="29">
        <f t="shared" si="31"/>
        <v>0</v>
      </c>
      <c r="R29" s="29">
        <f t="shared" si="32"/>
        <v>0</v>
      </c>
      <c r="S29" s="63">
        <f>SUM(T29:W29)</f>
        <v>50000</v>
      </c>
      <c r="T29" s="67"/>
      <c r="U29" s="67">
        <v>50000</v>
      </c>
      <c r="V29" s="67"/>
      <c r="W29" s="67"/>
      <c r="X29" s="14">
        <f>SUM(Y29:AB29)</f>
        <v>79858.7</v>
      </c>
      <c r="Y29" s="29">
        <f t="shared" si="33"/>
        <v>22516.7</v>
      </c>
      <c r="Z29" s="29">
        <f t="shared" si="33"/>
        <v>57342</v>
      </c>
      <c r="AA29" s="29">
        <f t="shared" si="33"/>
        <v>0</v>
      </c>
      <c r="AB29" s="29">
        <f t="shared" si="33"/>
        <v>0</v>
      </c>
    </row>
    <row r="30" spans="1:28" s="15" customFormat="1" ht="47.25" customHeight="1">
      <c r="A30" s="43" t="s">
        <v>13</v>
      </c>
      <c r="B30" s="24" t="s">
        <v>29</v>
      </c>
      <c r="C30" s="24" t="s">
        <v>66</v>
      </c>
      <c r="D30" s="14">
        <f>SUM(E30:H30)</f>
        <v>16172.8</v>
      </c>
      <c r="E30" s="29">
        <v>0</v>
      </c>
      <c r="F30" s="29">
        <v>7231.7</v>
      </c>
      <c r="G30" s="29">
        <v>8941.1</v>
      </c>
      <c r="H30" s="29">
        <v>0</v>
      </c>
      <c r="I30" s="63">
        <f>SUM(J30:M30)</f>
        <v>0</v>
      </c>
      <c r="J30" s="67"/>
      <c r="K30" s="67"/>
      <c r="L30" s="67"/>
      <c r="M30" s="67"/>
      <c r="N30" s="14">
        <f>SUM(O30:R30)</f>
        <v>16172.8</v>
      </c>
      <c r="O30" s="29">
        <f>E30+J30</f>
        <v>0</v>
      </c>
      <c r="P30" s="29">
        <f>F30+K30</f>
        <v>7231.7</v>
      </c>
      <c r="Q30" s="29">
        <f>G30+L30</f>
        <v>8941.1</v>
      </c>
      <c r="R30" s="29">
        <f>H30+M30</f>
        <v>0</v>
      </c>
      <c r="S30" s="63">
        <f>SUM(T30:W30)</f>
        <v>0</v>
      </c>
      <c r="T30" s="67"/>
      <c r="U30" s="67"/>
      <c r="V30" s="67"/>
      <c r="W30" s="67"/>
      <c r="X30" s="14">
        <f>SUM(Y30:AB30)</f>
        <v>16172.8</v>
      </c>
      <c r="Y30" s="29">
        <f t="shared" si="33"/>
        <v>0</v>
      </c>
      <c r="Z30" s="29">
        <f t="shared" si="33"/>
        <v>7231.7</v>
      </c>
      <c r="AA30" s="29">
        <f t="shared" si="33"/>
        <v>8941.1</v>
      </c>
      <c r="AB30" s="29">
        <f t="shared" si="33"/>
        <v>0</v>
      </c>
    </row>
    <row r="31" spans="1:28" s="12" customFormat="1" ht="114" customHeight="1">
      <c r="A31" s="49" t="s">
        <v>43</v>
      </c>
      <c r="B31" s="26" t="s">
        <v>26</v>
      </c>
      <c r="C31" s="26" t="s">
        <v>73</v>
      </c>
      <c r="D31" s="14">
        <f t="shared" si="26"/>
        <v>867422.1</v>
      </c>
      <c r="E31" s="29">
        <v>368345.1</v>
      </c>
      <c r="F31" s="29">
        <v>415871</v>
      </c>
      <c r="G31" s="29">
        <v>83206</v>
      </c>
      <c r="H31" s="29">
        <v>0</v>
      </c>
      <c r="I31" s="63">
        <f t="shared" si="27"/>
        <v>0</v>
      </c>
      <c r="J31" s="67"/>
      <c r="K31" s="67"/>
      <c r="L31" s="67"/>
      <c r="M31" s="67"/>
      <c r="N31" s="14">
        <f t="shared" si="28"/>
        <v>867422.1</v>
      </c>
      <c r="O31" s="29">
        <f t="shared" si="29"/>
        <v>368345.1</v>
      </c>
      <c r="P31" s="29">
        <f t="shared" si="30"/>
        <v>415871</v>
      </c>
      <c r="Q31" s="29">
        <f t="shared" si="31"/>
        <v>83206</v>
      </c>
      <c r="R31" s="29">
        <f t="shared" si="32"/>
        <v>0</v>
      </c>
      <c r="S31" s="63">
        <f aca="true" t="shared" si="34" ref="S31:S43">SUM(T31:W31)</f>
        <v>0</v>
      </c>
      <c r="T31" s="67"/>
      <c r="U31" s="67"/>
      <c r="V31" s="67"/>
      <c r="W31" s="67"/>
      <c r="X31" s="14">
        <f aca="true" t="shared" si="35" ref="X31:X43">SUM(Y31:AB31)</f>
        <v>867422.1</v>
      </c>
      <c r="Y31" s="29">
        <f aca="true" t="shared" si="36" ref="Y31:Y43">O31+T31</f>
        <v>368345.1</v>
      </c>
      <c r="Z31" s="29">
        <f aca="true" t="shared" si="37" ref="Z31:Z43">P31+U31</f>
        <v>415871</v>
      </c>
      <c r="AA31" s="29">
        <f aca="true" t="shared" si="38" ref="AA31:AA43">Q31+V31</f>
        <v>83206</v>
      </c>
      <c r="AB31" s="29">
        <f aca="true" t="shared" si="39" ref="AB31:AB43">R31+W31</f>
        <v>0</v>
      </c>
    </row>
    <row r="32" spans="1:28" s="12" customFormat="1" ht="103.5" customHeight="1">
      <c r="A32" s="49" t="s">
        <v>52</v>
      </c>
      <c r="B32" s="26" t="s">
        <v>26</v>
      </c>
      <c r="C32" s="26" t="s">
        <v>73</v>
      </c>
      <c r="D32" s="14">
        <f t="shared" si="26"/>
        <v>9287.3</v>
      </c>
      <c r="E32" s="29">
        <v>4050.2</v>
      </c>
      <c r="F32" s="29">
        <v>5237.1</v>
      </c>
      <c r="G32" s="29">
        <v>0</v>
      </c>
      <c r="H32" s="29">
        <v>0</v>
      </c>
      <c r="I32" s="63">
        <f t="shared" si="27"/>
        <v>0</v>
      </c>
      <c r="J32" s="67"/>
      <c r="K32" s="67"/>
      <c r="L32" s="67"/>
      <c r="M32" s="67"/>
      <c r="N32" s="14">
        <f t="shared" si="28"/>
        <v>9287.3</v>
      </c>
      <c r="O32" s="29">
        <f t="shared" si="29"/>
        <v>4050.2</v>
      </c>
      <c r="P32" s="29">
        <f t="shared" si="30"/>
        <v>5237.1</v>
      </c>
      <c r="Q32" s="29">
        <f t="shared" si="31"/>
        <v>0</v>
      </c>
      <c r="R32" s="29">
        <f t="shared" si="32"/>
        <v>0</v>
      </c>
      <c r="S32" s="63">
        <f t="shared" si="34"/>
        <v>0</v>
      </c>
      <c r="T32" s="67"/>
      <c r="U32" s="67"/>
      <c r="V32" s="67"/>
      <c r="W32" s="67"/>
      <c r="X32" s="14">
        <f t="shared" si="35"/>
        <v>9287.3</v>
      </c>
      <c r="Y32" s="29">
        <f t="shared" si="36"/>
        <v>4050.2</v>
      </c>
      <c r="Z32" s="29">
        <f t="shared" si="37"/>
        <v>5237.1</v>
      </c>
      <c r="AA32" s="29">
        <f t="shared" si="38"/>
        <v>0</v>
      </c>
      <c r="AB32" s="29">
        <f t="shared" si="39"/>
        <v>0</v>
      </c>
    </row>
    <row r="33" spans="1:28" s="16" customFormat="1" ht="41.25" customHeight="1">
      <c r="A33" s="91" t="s">
        <v>45</v>
      </c>
      <c r="B33" s="89" t="s">
        <v>26</v>
      </c>
      <c r="C33" s="26" t="s">
        <v>75</v>
      </c>
      <c r="D33" s="14">
        <f t="shared" si="26"/>
        <v>128131.5</v>
      </c>
      <c r="E33" s="29">
        <v>43650</v>
      </c>
      <c r="F33" s="29">
        <v>84481.5</v>
      </c>
      <c r="G33" s="29">
        <v>0</v>
      </c>
      <c r="H33" s="29">
        <v>0</v>
      </c>
      <c r="I33" s="63">
        <f t="shared" si="27"/>
        <v>0</v>
      </c>
      <c r="J33" s="67"/>
      <c r="K33" s="67"/>
      <c r="L33" s="67"/>
      <c r="M33" s="67"/>
      <c r="N33" s="14">
        <f t="shared" si="28"/>
        <v>128131.5</v>
      </c>
      <c r="O33" s="29">
        <f t="shared" si="29"/>
        <v>43650</v>
      </c>
      <c r="P33" s="29">
        <f t="shared" si="30"/>
        <v>84481.5</v>
      </c>
      <c r="Q33" s="29">
        <f t="shared" si="31"/>
        <v>0</v>
      </c>
      <c r="R33" s="29">
        <f t="shared" si="32"/>
        <v>0</v>
      </c>
      <c r="S33" s="63">
        <f t="shared" si="34"/>
        <v>0</v>
      </c>
      <c r="T33" s="67"/>
      <c r="U33" s="67"/>
      <c r="V33" s="67"/>
      <c r="W33" s="67"/>
      <c r="X33" s="14">
        <f t="shared" si="35"/>
        <v>128131.5</v>
      </c>
      <c r="Y33" s="29">
        <f t="shared" si="36"/>
        <v>43650</v>
      </c>
      <c r="Z33" s="29">
        <f t="shared" si="37"/>
        <v>84481.5</v>
      </c>
      <c r="AA33" s="29">
        <f t="shared" si="38"/>
        <v>0</v>
      </c>
      <c r="AB33" s="29">
        <f t="shared" si="39"/>
        <v>0</v>
      </c>
    </row>
    <row r="34" spans="1:28" s="16" customFormat="1" ht="33.75" customHeight="1">
      <c r="A34" s="92"/>
      <c r="B34" s="96"/>
      <c r="C34" s="26" t="s">
        <v>70</v>
      </c>
      <c r="D34" s="14">
        <f t="shared" si="26"/>
        <v>124626.6</v>
      </c>
      <c r="E34" s="29">
        <v>0</v>
      </c>
      <c r="F34" s="29">
        <v>124626.6</v>
      </c>
      <c r="G34" s="29">
        <v>0</v>
      </c>
      <c r="H34" s="29">
        <v>0</v>
      </c>
      <c r="I34" s="63">
        <f t="shared" si="27"/>
        <v>0</v>
      </c>
      <c r="J34" s="67"/>
      <c r="K34" s="67"/>
      <c r="L34" s="67"/>
      <c r="M34" s="67"/>
      <c r="N34" s="14">
        <f t="shared" si="28"/>
        <v>124626.6</v>
      </c>
      <c r="O34" s="29">
        <f t="shared" si="29"/>
        <v>0</v>
      </c>
      <c r="P34" s="29">
        <f t="shared" si="30"/>
        <v>124626.6</v>
      </c>
      <c r="Q34" s="29">
        <f t="shared" si="31"/>
        <v>0</v>
      </c>
      <c r="R34" s="29">
        <f t="shared" si="32"/>
        <v>0</v>
      </c>
      <c r="S34" s="63">
        <f t="shared" si="34"/>
        <v>0</v>
      </c>
      <c r="T34" s="67"/>
      <c r="U34" s="67"/>
      <c r="V34" s="67"/>
      <c r="W34" s="67"/>
      <c r="X34" s="14">
        <f t="shared" si="35"/>
        <v>124626.6</v>
      </c>
      <c r="Y34" s="29">
        <f t="shared" si="36"/>
        <v>0</v>
      </c>
      <c r="Z34" s="29">
        <f t="shared" si="37"/>
        <v>124626.6</v>
      </c>
      <c r="AA34" s="29">
        <f t="shared" si="38"/>
        <v>0</v>
      </c>
      <c r="AB34" s="29">
        <f t="shared" si="39"/>
        <v>0</v>
      </c>
    </row>
    <row r="35" spans="1:28" s="12" customFormat="1" ht="39" customHeight="1">
      <c r="A35" s="93"/>
      <c r="B35" s="90"/>
      <c r="C35" s="26" t="s">
        <v>74</v>
      </c>
      <c r="D35" s="14">
        <f t="shared" si="26"/>
        <v>9790</v>
      </c>
      <c r="E35" s="29">
        <v>9790</v>
      </c>
      <c r="F35" s="29">
        <v>0</v>
      </c>
      <c r="G35" s="29">
        <v>0</v>
      </c>
      <c r="H35" s="29">
        <v>0</v>
      </c>
      <c r="I35" s="63">
        <f t="shared" si="27"/>
        <v>0</v>
      </c>
      <c r="J35" s="67"/>
      <c r="K35" s="67"/>
      <c r="L35" s="67"/>
      <c r="M35" s="67"/>
      <c r="N35" s="14">
        <f t="shared" si="28"/>
        <v>9790</v>
      </c>
      <c r="O35" s="29">
        <f t="shared" si="29"/>
        <v>9790</v>
      </c>
      <c r="P35" s="29">
        <f t="shared" si="30"/>
        <v>0</v>
      </c>
      <c r="Q35" s="29">
        <f t="shared" si="31"/>
        <v>0</v>
      </c>
      <c r="R35" s="29">
        <f t="shared" si="32"/>
        <v>0</v>
      </c>
      <c r="S35" s="63">
        <f t="shared" si="34"/>
        <v>67982.7</v>
      </c>
      <c r="T35" s="67"/>
      <c r="U35" s="67">
        <v>67982.7</v>
      </c>
      <c r="V35" s="67"/>
      <c r="W35" s="67"/>
      <c r="X35" s="14">
        <f t="shared" si="35"/>
        <v>77772.7</v>
      </c>
      <c r="Y35" s="29">
        <f t="shared" si="36"/>
        <v>9790</v>
      </c>
      <c r="Z35" s="29">
        <f t="shared" si="37"/>
        <v>67982.7</v>
      </c>
      <c r="AA35" s="29">
        <f t="shared" si="38"/>
        <v>0</v>
      </c>
      <c r="AB35" s="29">
        <f t="shared" si="39"/>
        <v>0</v>
      </c>
    </row>
    <row r="36" spans="1:28" s="15" customFormat="1" ht="90.75" customHeight="1">
      <c r="A36" s="43" t="s">
        <v>44</v>
      </c>
      <c r="B36" s="26" t="s">
        <v>26</v>
      </c>
      <c r="C36" s="26" t="s">
        <v>70</v>
      </c>
      <c r="D36" s="14">
        <f t="shared" si="26"/>
        <v>241814.1</v>
      </c>
      <c r="E36" s="29">
        <v>241814.1</v>
      </c>
      <c r="F36" s="29">
        <v>0</v>
      </c>
      <c r="G36" s="29">
        <v>0</v>
      </c>
      <c r="H36" s="29">
        <v>0</v>
      </c>
      <c r="I36" s="63">
        <f t="shared" si="27"/>
        <v>0</v>
      </c>
      <c r="J36" s="67"/>
      <c r="K36" s="67"/>
      <c r="L36" s="67"/>
      <c r="M36" s="67"/>
      <c r="N36" s="14">
        <f t="shared" si="28"/>
        <v>241814.1</v>
      </c>
      <c r="O36" s="29">
        <f t="shared" si="29"/>
        <v>241814.1</v>
      </c>
      <c r="P36" s="29">
        <f t="shared" si="30"/>
        <v>0</v>
      </c>
      <c r="Q36" s="29">
        <f t="shared" si="31"/>
        <v>0</v>
      </c>
      <c r="R36" s="29">
        <f t="shared" si="32"/>
        <v>0</v>
      </c>
      <c r="S36" s="63">
        <f t="shared" si="34"/>
        <v>0</v>
      </c>
      <c r="T36" s="67"/>
      <c r="U36" s="67"/>
      <c r="V36" s="67"/>
      <c r="W36" s="67"/>
      <c r="X36" s="14">
        <f t="shared" si="35"/>
        <v>241814.1</v>
      </c>
      <c r="Y36" s="29">
        <f t="shared" si="36"/>
        <v>241814.1</v>
      </c>
      <c r="Z36" s="29">
        <f t="shared" si="37"/>
        <v>0</v>
      </c>
      <c r="AA36" s="29">
        <f t="shared" si="38"/>
        <v>0</v>
      </c>
      <c r="AB36" s="29">
        <f t="shared" si="39"/>
        <v>0</v>
      </c>
    </row>
    <row r="37" spans="1:28" s="15" customFormat="1" ht="90.75" customHeight="1">
      <c r="A37" s="71" t="s">
        <v>93</v>
      </c>
      <c r="B37" s="72" t="s">
        <v>26</v>
      </c>
      <c r="C37" s="24" t="s">
        <v>94</v>
      </c>
      <c r="D37" s="14"/>
      <c r="E37" s="29"/>
      <c r="F37" s="29"/>
      <c r="G37" s="29"/>
      <c r="H37" s="29"/>
      <c r="I37" s="63"/>
      <c r="J37" s="67"/>
      <c r="K37" s="67"/>
      <c r="L37" s="67"/>
      <c r="M37" s="67"/>
      <c r="N37" s="14"/>
      <c r="O37" s="29"/>
      <c r="P37" s="29"/>
      <c r="Q37" s="29"/>
      <c r="R37" s="29"/>
      <c r="S37" s="63">
        <f t="shared" si="34"/>
        <v>652762.3</v>
      </c>
      <c r="T37" s="67">
        <v>652762.3</v>
      </c>
      <c r="U37" s="67"/>
      <c r="V37" s="67"/>
      <c r="W37" s="67"/>
      <c r="X37" s="14">
        <f>SUM(Y37:AB37)</f>
        <v>652762.3</v>
      </c>
      <c r="Y37" s="29">
        <f>O37+T37</f>
        <v>652762.3</v>
      </c>
      <c r="Z37" s="29">
        <f>P37+U37</f>
        <v>0</v>
      </c>
      <c r="AA37" s="29">
        <f>Q37+V37</f>
        <v>0</v>
      </c>
      <c r="AB37" s="29">
        <f>R37+W37</f>
        <v>0</v>
      </c>
    </row>
    <row r="38" spans="1:28" s="12" customFormat="1" ht="39.75" customHeight="1">
      <c r="A38" s="87" t="s">
        <v>46</v>
      </c>
      <c r="B38" s="89" t="s">
        <v>26</v>
      </c>
      <c r="C38" s="26" t="s">
        <v>76</v>
      </c>
      <c r="D38" s="14">
        <f t="shared" si="26"/>
        <v>152660</v>
      </c>
      <c r="E38" s="29">
        <v>152660</v>
      </c>
      <c r="F38" s="29">
        <v>0</v>
      </c>
      <c r="G38" s="29">
        <v>0</v>
      </c>
      <c r="H38" s="29">
        <v>0</v>
      </c>
      <c r="I38" s="63">
        <f t="shared" si="27"/>
        <v>0</v>
      </c>
      <c r="J38" s="67"/>
      <c r="K38" s="67"/>
      <c r="L38" s="67"/>
      <c r="M38" s="67"/>
      <c r="N38" s="14">
        <f t="shared" si="28"/>
        <v>152660</v>
      </c>
      <c r="O38" s="29">
        <f t="shared" si="29"/>
        <v>152660</v>
      </c>
      <c r="P38" s="29">
        <f t="shared" si="30"/>
        <v>0</v>
      </c>
      <c r="Q38" s="29">
        <f t="shared" si="31"/>
        <v>0</v>
      </c>
      <c r="R38" s="29">
        <f t="shared" si="32"/>
        <v>0</v>
      </c>
      <c r="S38" s="63">
        <f t="shared" si="34"/>
        <v>0</v>
      </c>
      <c r="T38" s="67"/>
      <c r="U38" s="67"/>
      <c r="V38" s="67"/>
      <c r="W38" s="67"/>
      <c r="X38" s="14">
        <f t="shared" si="35"/>
        <v>152660</v>
      </c>
      <c r="Y38" s="29">
        <f t="shared" si="36"/>
        <v>152660</v>
      </c>
      <c r="Z38" s="29">
        <f t="shared" si="37"/>
        <v>0</v>
      </c>
      <c r="AA38" s="29">
        <f t="shared" si="38"/>
        <v>0</v>
      </c>
      <c r="AB38" s="29">
        <f t="shared" si="39"/>
        <v>0</v>
      </c>
    </row>
    <row r="39" spans="1:28" s="12" customFormat="1" ht="35.25" customHeight="1">
      <c r="A39" s="88"/>
      <c r="B39" s="95"/>
      <c r="C39" s="26" t="s">
        <v>69</v>
      </c>
      <c r="D39" s="14">
        <f t="shared" si="26"/>
        <v>706672.3</v>
      </c>
      <c r="E39" s="29">
        <v>706672.3</v>
      </c>
      <c r="F39" s="29">
        <v>0</v>
      </c>
      <c r="G39" s="29">
        <v>0</v>
      </c>
      <c r="H39" s="29">
        <v>0</v>
      </c>
      <c r="I39" s="63">
        <f t="shared" si="27"/>
        <v>0</v>
      </c>
      <c r="J39" s="67"/>
      <c r="K39" s="67"/>
      <c r="L39" s="67"/>
      <c r="M39" s="67"/>
      <c r="N39" s="14">
        <f t="shared" si="28"/>
        <v>706672.3</v>
      </c>
      <c r="O39" s="29">
        <f t="shared" si="29"/>
        <v>706672.3</v>
      </c>
      <c r="P39" s="29">
        <f t="shared" si="30"/>
        <v>0</v>
      </c>
      <c r="Q39" s="29">
        <f t="shared" si="31"/>
        <v>0</v>
      </c>
      <c r="R39" s="29">
        <f t="shared" si="32"/>
        <v>0</v>
      </c>
      <c r="S39" s="63">
        <f t="shared" si="34"/>
        <v>-698357.3</v>
      </c>
      <c r="T39" s="67">
        <v>-698357.3</v>
      </c>
      <c r="U39" s="67"/>
      <c r="V39" s="67"/>
      <c r="W39" s="67"/>
      <c r="X39" s="14">
        <f t="shared" si="35"/>
        <v>8315</v>
      </c>
      <c r="Y39" s="29">
        <f t="shared" si="36"/>
        <v>8315</v>
      </c>
      <c r="Z39" s="29">
        <f t="shared" si="37"/>
        <v>0</v>
      </c>
      <c r="AA39" s="29">
        <f t="shared" si="38"/>
        <v>0</v>
      </c>
      <c r="AB39" s="29">
        <f t="shared" si="39"/>
        <v>0</v>
      </c>
    </row>
    <row r="40" spans="1:28" s="12" customFormat="1" ht="68.25" customHeight="1">
      <c r="A40" s="47" t="s">
        <v>47</v>
      </c>
      <c r="B40" s="26" t="s">
        <v>26</v>
      </c>
      <c r="C40" s="26" t="s">
        <v>77</v>
      </c>
      <c r="D40" s="14">
        <f t="shared" si="26"/>
        <v>466.1</v>
      </c>
      <c r="E40" s="29">
        <v>466.1</v>
      </c>
      <c r="F40" s="29">
        <v>0</v>
      </c>
      <c r="G40" s="29">
        <v>0</v>
      </c>
      <c r="H40" s="29">
        <v>0</v>
      </c>
      <c r="I40" s="63">
        <f t="shared" si="27"/>
        <v>0</v>
      </c>
      <c r="J40" s="67"/>
      <c r="K40" s="67"/>
      <c r="L40" s="67"/>
      <c r="M40" s="67"/>
      <c r="N40" s="14">
        <f t="shared" si="28"/>
        <v>466.1</v>
      </c>
      <c r="O40" s="29">
        <f t="shared" si="29"/>
        <v>466.1</v>
      </c>
      <c r="P40" s="29">
        <f t="shared" si="30"/>
        <v>0</v>
      </c>
      <c r="Q40" s="29">
        <f t="shared" si="31"/>
        <v>0</v>
      </c>
      <c r="R40" s="29">
        <f t="shared" si="32"/>
        <v>0</v>
      </c>
      <c r="S40" s="63">
        <f t="shared" si="34"/>
        <v>0</v>
      </c>
      <c r="T40" s="67"/>
      <c r="U40" s="67"/>
      <c r="V40" s="67"/>
      <c r="W40" s="67"/>
      <c r="X40" s="14">
        <f t="shared" si="35"/>
        <v>466.1</v>
      </c>
      <c r="Y40" s="29">
        <f t="shared" si="36"/>
        <v>466.1</v>
      </c>
      <c r="Z40" s="29">
        <f t="shared" si="37"/>
        <v>0</v>
      </c>
      <c r="AA40" s="29">
        <f t="shared" si="38"/>
        <v>0</v>
      </c>
      <c r="AB40" s="29">
        <f t="shared" si="39"/>
        <v>0</v>
      </c>
    </row>
    <row r="41" spans="1:28" s="16" customFormat="1" ht="95.25" customHeight="1">
      <c r="A41" s="43" t="s">
        <v>48</v>
      </c>
      <c r="B41" s="26" t="s">
        <v>26</v>
      </c>
      <c r="C41" s="26" t="s">
        <v>78</v>
      </c>
      <c r="D41" s="14">
        <f t="shared" si="26"/>
        <v>1385</v>
      </c>
      <c r="E41" s="29">
        <v>1385</v>
      </c>
      <c r="F41" s="29">
        <v>0</v>
      </c>
      <c r="G41" s="29">
        <v>0</v>
      </c>
      <c r="H41" s="29">
        <v>0</v>
      </c>
      <c r="I41" s="63">
        <f t="shared" si="27"/>
        <v>0</v>
      </c>
      <c r="J41" s="67"/>
      <c r="K41" s="67"/>
      <c r="L41" s="67"/>
      <c r="M41" s="67"/>
      <c r="N41" s="14">
        <f t="shared" si="28"/>
        <v>1385</v>
      </c>
      <c r="O41" s="29">
        <f t="shared" si="29"/>
        <v>1385</v>
      </c>
      <c r="P41" s="29">
        <f t="shared" si="30"/>
        <v>0</v>
      </c>
      <c r="Q41" s="29">
        <f t="shared" si="31"/>
        <v>0</v>
      </c>
      <c r="R41" s="29">
        <f t="shared" si="32"/>
        <v>0</v>
      </c>
      <c r="S41" s="63">
        <f t="shared" si="34"/>
        <v>0</v>
      </c>
      <c r="T41" s="67"/>
      <c r="U41" s="67"/>
      <c r="V41" s="67"/>
      <c r="W41" s="67"/>
      <c r="X41" s="14">
        <f t="shared" si="35"/>
        <v>1385</v>
      </c>
      <c r="Y41" s="29">
        <f t="shared" si="36"/>
        <v>1385</v>
      </c>
      <c r="Z41" s="29">
        <f t="shared" si="37"/>
        <v>0</v>
      </c>
      <c r="AA41" s="29">
        <f t="shared" si="38"/>
        <v>0</v>
      </c>
      <c r="AB41" s="29">
        <f t="shared" si="39"/>
        <v>0</v>
      </c>
    </row>
    <row r="42" spans="1:28" s="16" customFormat="1" ht="96" customHeight="1">
      <c r="A42" s="43" t="s">
        <v>48</v>
      </c>
      <c r="B42" s="26" t="s">
        <v>21</v>
      </c>
      <c r="C42" s="26" t="s">
        <v>78</v>
      </c>
      <c r="D42" s="14">
        <f t="shared" si="26"/>
        <v>80775</v>
      </c>
      <c r="E42" s="29">
        <v>80775</v>
      </c>
      <c r="F42" s="29">
        <v>0</v>
      </c>
      <c r="G42" s="29">
        <v>0</v>
      </c>
      <c r="H42" s="29">
        <v>0</v>
      </c>
      <c r="I42" s="63">
        <f t="shared" si="27"/>
        <v>0</v>
      </c>
      <c r="J42" s="67"/>
      <c r="K42" s="67"/>
      <c r="L42" s="67"/>
      <c r="M42" s="67"/>
      <c r="N42" s="14">
        <f t="shared" si="28"/>
        <v>80775</v>
      </c>
      <c r="O42" s="29">
        <f t="shared" si="29"/>
        <v>80775</v>
      </c>
      <c r="P42" s="29">
        <f t="shared" si="30"/>
        <v>0</v>
      </c>
      <c r="Q42" s="29">
        <f t="shared" si="31"/>
        <v>0</v>
      </c>
      <c r="R42" s="29">
        <f t="shared" si="32"/>
        <v>0</v>
      </c>
      <c r="S42" s="63">
        <f t="shared" si="34"/>
        <v>0</v>
      </c>
      <c r="T42" s="67"/>
      <c r="U42" s="67"/>
      <c r="V42" s="67"/>
      <c r="W42" s="67"/>
      <c r="X42" s="14">
        <f t="shared" si="35"/>
        <v>80775</v>
      </c>
      <c r="Y42" s="29">
        <f t="shared" si="36"/>
        <v>80775</v>
      </c>
      <c r="Z42" s="29">
        <f t="shared" si="37"/>
        <v>0</v>
      </c>
      <c r="AA42" s="29">
        <f t="shared" si="38"/>
        <v>0</v>
      </c>
      <c r="AB42" s="29">
        <f t="shared" si="39"/>
        <v>0</v>
      </c>
    </row>
    <row r="43" spans="1:28" s="16" customFormat="1" ht="73.5" customHeight="1">
      <c r="A43" s="43" t="s">
        <v>49</v>
      </c>
      <c r="B43" s="26" t="s">
        <v>21</v>
      </c>
      <c r="C43" s="26" t="s">
        <v>67</v>
      </c>
      <c r="D43" s="14">
        <f t="shared" si="26"/>
        <v>10769.800000000001</v>
      </c>
      <c r="E43" s="29">
        <v>10194.7</v>
      </c>
      <c r="F43" s="29">
        <v>575.1</v>
      </c>
      <c r="G43" s="29">
        <v>0</v>
      </c>
      <c r="H43" s="29">
        <v>0</v>
      </c>
      <c r="I43" s="63">
        <f t="shared" si="27"/>
        <v>0</v>
      </c>
      <c r="J43" s="67"/>
      <c r="K43" s="67"/>
      <c r="L43" s="67"/>
      <c r="M43" s="67"/>
      <c r="N43" s="14">
        <f t="shared" si="28"/>
        <v>10769.800000000001</v>
      </c>
      <c r="O43" s="29">
        <f t="shared" si="29"/>
        <v>10194.7</v>
      </c>
      <c r="P43" s="29">
        <f t="shared" si="30"/>
        <v>575.1</v>
      </c>
      <c r="Q43" s="29">
        <f t="shared" si="31"/>
        <v>0</v>
      </c>
      <c r="R43" s="29">
        <f t="shared" si="32"/>
        <v>0</v>
      </c>
      <c r="S43" s="63">
        <f t="shared" si="34"/>
        <v>0</v>
      </c>
      <c r="T43" s="67"/>
      <c r="U43" s="67"/>
      <c r="V43" s="67"/>
      <c r="W43" s="67"/>
      <c r="X43" s="14">
        <f t="shared" si="35"/>
        <v>10769.800000000001</v>
      </c>
      <c r="Y43" s="29">
        <f t="shared" si="36"/>
        <v>10194.7</v>
      </c>
      <c r="Z43" s="29">
        <f t="shared" si="37"/>
        <v>575.1</v>
      </c>
      <c r="AA43" s="29">
        <f t="shared" si="38"/>
        <v>0</v>
      </c>
      <c r="AB43" s="29">
        <f t="shared" si="39"/>
        <v>0</v>
      </c>
    </row>
    <row r="44" spans="1:28" s="17" customFormat="1" ht="20.25" customHeight="1">
      <c r="A44" s="23" t="s">
        <v>11</v>
      </c>
      <c r="B44" s="23"/>
      <c r="C44" s="23"/>
      <c r="D44" s="22">
        <f aca="true" t="shared" si="40" ref="D44:R44">SUM(D45:D46)</f>
        <v>6000</v>
      </c>
      <c r="E44" s="22">
        <f t="shared" si="40"/>
        <v>0</v>
      </c>
      <c r="F44" s="22">
        <f t="shared" si="40"/>
        <v>0</v>
      </c>
      <c r="G44" s="22">
        <f t="shared" si="40"/>
        <v>0</v>
      </c>
      <c r="H44" s="22">
        <f t="shared" si="40"/>
        <v>6000</v>
      </c>
      <c r="I44" s="61">
        <f t="shared" si="40"/>
        <v>0</v>
      </c>
      <c r="J44" s="61">
        <f t="shared" si="40"/>
        <v>0</v>
      </c>
      <c r="K44" s="61">
        <f t="shared" si="40"/>
        <v>0</v>
      </c>
      <c r="L44" s="61">
        <f t="shared" si="40"/>
        <v>0</v>
      </c>
      <c r="M44" s="61">
        <f t="shared" si="40"/>
        <v>0</v>
      </c>
      <c r="N44" s="22">
        <f t="shared" si="40"/>
        <v>6000</v>
      </c>
      <c r="O44" s="22">
        <f t="shared" si="40"/>
        <v>0</v>
      </c>
      <c r="P44" s="22">
        <f t="shared" si="40"/>
        <v>0</v>
      </c>
      <c r="Q44" s="22">
        <f t="shared" si="40"/>
        <v>0</v>
      </c>
      <c r="R44" s="22">
        <f t="shared" si="40"/>
        <v>6000</v>
      </c>
      <c r="S44" s="61">
        <f aca="true" t="shared" si="41" ref="S44:AB44">SUM(S45:S46)</f>
        <v>0</v>
      </c>
      <c r="T44" s="61">
        <f t="shared" si="41"/>
        <v>0</v>
      </c>
      <c r="U44" s="61">
        <f t="shared" si="41"/>
        <v>0</v>
      </c>
      <c r="V44" s="61">
        <f t="shared" si="41"/>
        <v>0</v>
      </c>
      <c r="W44" s="61">
        <f t="shared" si="41"/>
        <v>0</v>
      </c>
      <c r="X44" s="22">
        <f t="shared" si="41"/>
        <v>6000</v>
      </c>
      <c r="Y44" s="22">
        <f t="shared" si="41"/>
        <v>0</v>
      </c>
      <c r="Z44" s="22">
        <f t="shared" si="41"/>
        <v>0</v>
      </c>
      <c r="AA44" s="22">
        <f t="shared" si="41"/>
        <v>0</v>
      </c>
      <c r="AB44" s="22">
        <f t="shared" si="41"/>
        <v>6000</v>
      </c>
    </row>
    <row r="45" spans="1:28" ht="64.5" customHeight="1">
      <c r="A45" s="30" t="s">
        <v>16</v>
      </c>
      <c r="B45" s="24" t="s">
        <v>36</v>
      </c>
      <c r="C45" s="24" t="s">
        <v>79</v>
      </c>
      <c r="D45" s="14">
        <f>SUM(E45:H45)</f>
        <v>5000</v>
      </c>
      <c r="E45" s="29">
        <v>0</v>
      </c>
      <c r="F45" s="29">
        <v>0</v>
      </c>
      <c r="G45" s="29">
        <v>0</v>
      </c>
      <c r="H45" s="29">
        <v>5000</v>
      </c>
      <c r="I45" s="63">
        <f>SUM(J45:M45)</f>
        <v>0</v>
      </c>
      <c r="J45" s="67"/>
      <c r="K45" s="67"/>
      <c r="L45" s="67"/>
      <c r="M45" s="67"/>
      <c r="N45" s="14">
        <f>SUM(O45:R45)</f>
        <v>5000</v>
      </c>
      <c r="O45" s="29">
        <f aca="true" t="shared" si="42" ref="O45:R46">E45+J45</f>
        <v>0</v>
      </c>
      <c r="P45" s="29">
        <f t="shared" si="42"/>
        <v>0</v>
      </c>
      <c r="Q45" s="29">
        <f t="shared" si="42"/>
        <v>0</v>
      </c>
      <c r="R45" s="29">
        <f t="shared" si="42"/>
        <v>5000</v>
      </c>
      <c r="S45" s="63">
        <f>SUM(T45:W45)</f>
        <v>0</v>
      </c>
      <c r="T45" s="67"/>
      <c r="U45" s="67"/>
      <c r="V45" s="67"/>
      <c r="W45" s="67"/>
      <c r="X45" s="14">
        <f>SUM(Y45:AB45)</f>
        <v>5000</v>
      </c>
      <c r="Y45" s="29">
        <f aca="true" t="shared" si="43" ref="Y45:AB46">O45+T45</f>
        <v>0</v>
      </c>
      <c r="Z45" s="29">
        <f t="shared" si="43"/>
        <v>0</v>
      </c>
      <c r="AA45" s="29">
        <f t="shared" si="43"/>
        <v>0</v>
      </c>
      <c r="AB45" s="29">
        <f t="shared" si="43"/>
        <v>5000</v>
      </c>
    </row>
    <row r="46" spans="1:28" s="17" customFormat="1" ht="45.75" customHeight="1">
      <c r="A46" s="52" t="s">
        <v>82</v>
      </c>
      <c r="B46" s="26" t="s">
        <v>27</v>
      </c>
      <c r="C46" s="26" t="s">
        <v>83</v>
      </c>
      <c r="D46" s="14">
        <f>SUM(E46:H46)</f>
        <v>1000</v>
      </c>
      <c r="E46" s="53"/>
      <c r="F46" s="53"/>
      <c r="G46" s="53"/>
      <c r="H46" s="54">
        <v>1000</v>
      </c>
      <c r="I46" s="63">
        <f>SUM(J46:M46)</f>
        <v>0</v>
      </c>
      <c r="J46" s="66"/>
      <c r="K46" s="66"/>
      <c r="L46" s="66"/>
      <c r="M46" s="68"/>
      <c r="N46" s="14">
        <f>SUM(O46:R46)</f>
        <v>1000</v>
      </c>
      <c r="O46" s="29">
        <f t="shared" si="42"/>
        <v>0</v>
      </c>
      <c r="P46" s="29">
        <f t="shared" si="42"/>
        <v>0</v>
      </c>
      <c r="Q46" s="29">
        <f t="shared" si="42"/>
        <v>0</v>
      </c>
      <c r="R46" s="29">
        <f t="shared" si="42"/>
        <v>1000</v>
      </c>
      <c r="S46" s="63">
        <f>SUM(T46:W46)</f>
        <v>0</v>
      </c>
      <c r="T46" s="66"/>
      <c r="U46" s="66"/>
      <c r="V46" s="66"/>
      <c r="W46" s="68"/>
      <c r="X46" s="14">
        <f>SUM(Y46:AB46)</f>
        <v>1000</v>
      </c>
      <c r="Y46" s="29">
        <f t="shared" si="43"/>
        <v>0</v>
      </c>
      <c r="Z46" s="29">
        <f t="shared" si="43"/>
        <v>0</v>
      </c>
      <c r="AA46" s="29">
        <f t="shared" si="43"/>
        <v>0</v>
      </c>
      <c r="AB46" s="29">
        <f t="shared" si="43"/>
        <v>1000</v>
      </c>
    </row>
  </sheetData>
  <mergeCells count="13">
    <mergeCell ref="A1:C1"/>
    <mergeCell ref="A4:A5"/>
    <mergeCell ref="B4:B5"/>
    <mergeCell ref="C4:C5"/>
    <mergeCell ref="S4:W4"/>
    <mergeCell ref="X4:AB4"/>
    <mergeCell ref="A38:A39"/>
    <mergeCell ref="B38:B39"/>
    <mergeCell ref="I4:M4"/>
    <mergeCell ref="N4:R4"/>
    <mergeCell ref="D4:H4"/>
    <mergeCell ref="A33:A35"/>
    <mergeCell ref="B33:B35"/>
  </mergeCells>
  <printOptions horizontalCentered="1"/>
  <pageMargins left="0.11811023622047245" right="0.15748031496062992" top="0.3937007874015748" bottom="0.11811023622047245" header="0.2755905511811024" footer="0.2362204724409449"/>
  <pageSetup fitToHeight="3" horizontalDpi="600" verticalDpi="600" orientation="landscape" paperSize="9" scale="40" r:id="rId1"/>
  <rowBreaks count="2" manualBreakCount="2">
    <brk id="25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="75" zoomScaleNormal="75" zoomScaleSheetLayoutView="100" workbookViewId="0" topLeftCell="A1">
      <pane xSplit="1" ySplit="5" topLeftCell="Q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" sqref="S5:W41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customWidth="1"/>
    <col min="15" max="15" width="21.625" style="3" customWidth="1"/>
    <col min="16" max="16" width="19.875" style="3" customWidth="1"/>
    <col min="17" max="18" width="18.00390625" style="3" customWidth="1"/>
    <col min="19" max="19" width="16.125" style="3" customWidth="1"/>
    <col min="20" max="20" width="21.625" style="3" customWidth="1"/>
    <col min="21" max="21" width="19.875" style="3" customWidth="1"/>
    <col min="22" max="23" width="18.00390625" style="3" customWidth="1"/>
    <col min="24" max="24" width="16.125" style="3" customWidth="1"/>
    <col min="25" max="25" width="21.625" style="3" customWidth="1"/>
    <col min="26" max="26" width="19.875" style="3" customWidth="1"/>
    <col min="27" max="28" width="18.00390625" style="3" customWidth="1"/>
    <col min="29" max="16384" width="8.875" style="1" customWidth="1"/>
  </cols>
  <sheetData>
    <row r="1" spans="1:28" ht="20.25" customHeight="1">
      <c r="A1" s="104" t="s">
        <v>35</v>
      </c>
      <c r="B1" s="104"/>
      <c r="C1" s="10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customHeight="1">
      <c r="A2" s="35"/>
      <c r="B2" s="35"/>
      <c r="C2" s="35"/>
      <c r="D2" s="36"/>
      <c r="E2" s="36"/>
      <c r="F2" s="36"/>
      <c r="G2" s="36"/>
      <c r="H2" s="37"/>
      <c r="I2" s="36"/>
      <c r="J2" s="36"/>
      <c r="K2" s="36"/>
      <c r="L2" s="36"/>
      <c r="M2" s="37"/>
      <c r="N2" s="36"/>
      <c r="O2" s="36"/>
      <c r="P2" s="36"/>
      <c r="Q2" s="36"/>
      <c r="R2" s="37"/>
      <c r="S2" s="36"/>
      <c r="T2" s="36"/>
      <c r="U2" s="36"/>
      <c r="V2" s="36"/>
      <c r="W2" s="37"/>
      <c r="X2" s="36"/>
      <c r="Y2" s="36"/>
      <c r="Z2" s="36"/>
      <c r="AA2" s="36"/>
      <c r="AB2" s="37"/>
    </row>
    <row r="3" spans="8:2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</row>
    <row r="4" spans="1:28" ht="12.75">
      <c r="A4" s="83" t="s">
        <v>1</v>
      </c>
      <c r="B4" s="83" t="s">
        <v>20</v>
      </c>
      <c r="C4" s="83" t="s">
        <v>62</v>
      </c>
      <c r="D4" s="100" t="s">
        <v>61</v>
      </c>
      <c r="E4" s="101"/>
      <c r="F4" s="101"/>
      <c r="G4" s="101"/>
      <c r="H4" s="101"/>
      <c r="I4" s="98" t="s">
        <v>90</v>
      </c>
      <c r="J4" s="99"/>
      <c r="K4" s="99"/>
      <c r="L4" s="99"/>
      <c r="M4" s="99"/>
      <c r="N4" s="100" t="s">
        <v>61</v>
      </c>
      <c r="O4" s="101"/>
      <c r="P4" s="101"/>
      <c r="Q4" s="101"/>
      <c r="R4" s="101"/>
      <c r="S4" s="98" t="s">
        <v>91</v>
      </c>
      <c r="T4" s="99"/>
      <c r="U4" s="99"/>
      <c r="V4" s="99"/>
      <c r="W4" s="99"/>
      <c r="X4" s="100" t="s">
        <v>61</v>
      </c>
      <c r="Y4" s="101"/>
      <c r="Z4" s="101"/>
      <c r="AA4" s="101"/>
      <c r="AB4" s="101"/>
    </row>
    <row r="5" spans="1:28" s="7" customFormat="1" ht="46.5" customHeight="1">
      <c r="A5" s="84"/>
      <c r="B5" s="84"/>
      <c r="C5" s="84"/>
      <c r="D5" s="50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69" t="s">
        <v>2</v>
      </c>
      <c r="J5" s="59" t="s">
        <v>38</v>
      </c>
      <c r="K5" s="59" t="s">
        <v>37</v>
      </c>
      <c r="L5" s="60" t="s">
        <v>3</v>
      </c>
      <c r="M5" s="60" t="s">
        <v>14</v>
      </c>
      <c r="N5" s="50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69" t="s">
        <v>2</v>
      </c>
      <c r="T5" s="59" t="s">
        <v>38</v>
      </c>
      <c r="U5" s="59" t="s">
        <v>37</v>
      </c>
      <c r="V5" s="60" t="s">
        <v>3</v>
      </c>
      <c r="W5" s="60" t="s">
        <v>14</v>
      </c>
      <c r="X5" s="50" t="s">
        <v>2</v>
      </c>
      <c r="Y5" s="6" t="s">
        <v>38</v>
      </c>
      <c r="Z5" s="6" t="s">
        <v>37</v>
      </c>
      <c r="AA5" s="4" t="s">
        <v>3</v>
      </c>
      <c r="AB5" s="4" t="s">
        <v>14</v>
      </c>
    </row>
    <row r="6" spans="1:28" s="11" customFormat="1" ht="26.25" customHeight="1">
      <c r="A6" s="8" t="s">
        <v>4</v>
      </c>
      <c r="B6" s="8"/>
      <c r="C6" s="8"/>
      <c r="D6" s="9">
        <f>D7+D10+D21+D25+D39</f>
        <v>4027024.5</v>
      </c>
      <c r="E6" s="10">
        <f>E7+E10+E21+E39+E25</f>
        <v>2123089.9000000004</v>
      </c>
      <c r="F6" s="10">
        <f>F7+F10+F21+F39+F25</f>
        <v>1284346.7</v>
      </c>
      <c r="G6" s="10">
        <f>G7+G10+G21+G39+G25</f>
        <v>277456.60000000003</v>
      </c>
      <c r="H6" s="10">
        <f>H7+H10+H21+H39+H25</f>
        <v>342131.3</v>
      </c>
      <c r="I6" s="61">
        <f>I7+I10+I21+I25+I39</f>
        <v>34540</v>
      </c>
      <c r="J6" s="65">
        <f>J7+J10+J21+J39+J25</f>
        <v>0</v>
      </c>
      <c r="K6" s="65">
        <f>K7+K10+K21+K39+K25</f>
        <v>0</v>
      </c>
      <c r="L6" s="65">
        <f>L7+L10+L21+L39+L25</f>
        <v>34540</v>
      </c>
      <c r="M6" s="65">
        <f>M7+M10+M21+M39+M25</f>
        <v>0</v>
      </c>
      <c r="N6" s="9">
        <f>N7+N10+N21+N25+N39</f>
        <v>4061564.5</v>
      </c>
      <c r="O6" s="10">
        <f>O7+O10+O21+O39+O25</f>
        <v>2123089.9000000004</v>
      </c>
      <c r="P6" s="10">
        <f>P7+P10+P21+P39+P25</f>
        <v>1284346.7</v>
      </c>
      <c r="Q6" s="10">
        <f>Q7+Q10+Q21+Q39+Q25</f>
        <v>311996.60000000003</v>
      </c>
      <c r="R6" s="10">
        <f>R7+R10+R21+R39+R25</f>
        <v>342131.3</v>
      </c>
      <c r="S6" s="61">
        <f>S7+S10+S21+S25+S39</f>
        <v>-23000</v>
      </c>
      <c r="T6" s="65">
        <f>T7+T10+T21+T39+T25</f>
        <v>-23000</v>
      </c>
      <c r="U6" s="65">
        <f>U7+U10+U21+U39+U25</f>
        <v>0</v>
      </c>
      <c r="V6" s="65">
        <f>V7+V10+V21+V39+V25</f>
        <v>0</v>
      </c>
      <c r="W6" s="65">
        <f>W7+W10+W21+W39+W25</f>
        <v>0</v>
      </c>
      <c r="X6" s="9">
        <f>X7+X10+X21+X25+X39</f>
        <v>4038564.5</v>
      </c>
      <c r="Y6" s="10">
        <f>Y7+Y10+Y21+Y39+Y25</f>
        <v>2100089.9000000004</v>
      </c>
      <c r="Z6" s="10">
        <f>Z7+Z10+Z21+Z39+Z25</f>
        <v>1284346.7</v>
      </c>
      <c r="AA6" s="10">
        <f>AA7+AA10+AA21+AA39+AA25</f>
        <v>311996.60000000003</v>
      </c>
      <c r="AB6" s="10">
        <f>AB7+AB10+AB21+AB39+AB25</f>
        <v>342131.3</v>
      </c>
    </row>
    <row r="7" spans="1:2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460834.9</v>
      </c>
      <c r="F7" s="20">
        <f t="shared" si="0"/>
        <v>649225.1</v>
      </c>
      <c r="G7" s="20">
        <f t="shared" si="0"/>
        <v>232285.1</v>
      </c>
      <c r="H7" s="20">
        <f t="shared" si="0"/>
        <v>335586.3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20">
        <f t="shared" si="0"/>
        <v>1677931.4</v>
      </c>
      <c r="O7" s="20">
        <f t="shared" si="0"/>
        <v>460834.9</v>
      </c>
      <c r="P7" s="20">
        <f t="shared" si="0"/>
        <v>649225.1</v>
      </c>
      <c r="Q7" s="20">
        <f t="shared" si="0"/>
        <v>232285.1</v>
      </c>
      <c r="R7" s="20">
        <f t="shared" si="0"/>
        <v>335586.3</v>
      </c>
      <c r="S7" s="66">
        <f aca="true" t="shared" si="1" ref="S7:AB7">S8+S9</f>
        <v>0</v>
      </c>
      <c r="T7" s="66">
        <f t="shared" si="1"/>
        <v>0</v>
      </c>
      <c r="U7" s="66">
        <f t="shared" si="1"/>
        <v>0</v>
      </c>
      <c r="V7" s="66">
        <f t="shared" si="1"/>
        <v>0</v>
      </c>
      <c r="W7" s="66">
        <f t="shared" si="1"/>
        <v>0</v>
      </c>
      <c r="X7" s="20">
        <f t="shared" si="1"/>
        <v>1677931.4</v>
      </c>
      <c r="Y7" s="20">
        <f t="shared" si="1"/>
        <v>460834.9</v>
      </c>
      <c r="Z7" s="20">
        <f t="shared" si="1"/>
        <v>649225.1</v>
      </c>
      <c r="AA7" s="20">
        <f t="shared" si="1"/>
        <v>232285.1</v>
      </c>
      <c r="AB7" s="20">
        <f t="shared" si="1"/>
        <v>335586.3</v>
      </c>
    </row>
    <row r="8" spans="1:2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267752.6</v>
      </c>
      <c r="G8" s="29">
        <v>232285.1</v>
      </c>
      <c r="H8" s="29">
        <v>125009.4</v>
      </c>
      <c r="I8" s="63">
        <f>SUM(J8:M8)</f>
        <v>0</v>
      </c>
      <c r="J8" s="67"/>
      <c r="K8" s="67"/>
      <c r="L8" s="67"/>
      <c r="M8" s="67"/>
      <c r="N8" s="14">
        <f>SUM(O8:R8)</f>
        <v>625047.1</v>
      </c>
      <c r="O8" s="29">
        <f aca="true" t="shared" si="2" ref="O8:R9">E8+J8</f>
        <v>0</v>
      </c>
      <c r="P8" s="29">
        <f t="shared" si="2"/>
        <v>267752.6</v>
      </c>
      <c r="Q8" s="29">
        <f t="shared" si="2"/>
        <v>232285.1</v>
      </c>
      <c r="R8" s="29">
        <f t="shared" si="2"/>
        <v>125009.4</v>
      </c>
      <c r="S8" s="63">
        <f>SUM(T8:W8)</f>
        <v>0</v>
      </c>
      <c r="T8" s="67"/>
      <c r="U8" s="67"/>
      <c r="V8" s="67"/>
      <c r="W8" s="67"/>
      <c r="X8" s="14">
        <f>SUM(Y8:AB8)</f>
        <v>625047.1</v>
      </c>
      <c r="Y8" s="29">
        <f aca="true" t="shared" si="3" ref="Y8:AB9">O8+T8</f>
        <v>0</v>
      </c>
      <c r="Z8" s="29">
        <f t="shared" si="3"/>
        <v>267752.6</v>
      </c>
      <c r="AA8" s="29">
        <f t="shared" si="3"/>
        <v>232285.1</v>
      </c>
      <c r="AB8" s="29">
        <f t="shared" si="3"/>
        <v>125009.4</v>
      </c>
    </row>
    <row r="9" spans="1:2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460834.9</v>
      </c>
      <c r="F9" s="29">
        <v>381472.5</v>
      </c>
      <c r="G9" s="29">
        <v>0</v>
      </c>
      <c r="H9" s="29">
        <v>210576.9</v>
      </c>
      <c r="I9" s="63">
        <f>SUM(J9:M9)</f>
        <v>0</v>
      </c>
      <c r="J9" s="67"/>
      <c r="K9" s="67"/>
      <c r="L9" s="67"/>
      <c r="M9" s="67"/>
      <c r="N9" s="14">
        <f>SUM(O9:R9)</f>
        <v>1052884.3</v>
      </c>
      <c r="O9" s="29">
        <f t="shared" si="2"/>
        <v>460834.9</v>
      </c>
      <c r="P9" s="29">
        <f t="shared" si="2"/>
        <v>381472.5</v>
      </c>
      <c r="Q9" s="29">
        <f t="shared" si="2"/>
        <v>0</v>
      </c>
      <c r="R9" s="29">
        <f t="shared" si="2"/>
        <v>210576.9</v>
      </c>
      <c r="S9" s="63">
        <f>SUM(T9:W9)</f>
        <v>0</v>
      </c>
      <c r="T9" s="67"/>
      <c r="U9" s="67"/>
      <c r="V9" s="67"/>
      <c r="W9" s="67"/>
      <c r="X9" s="14">
        <f>SUM(Y9:AB9)</f>
        <v>1052884.3</v>
      </c>
      <c r="Y9" s="29">
        <f t="shared" si="3"/>
        <v>460834.9</v>
      </c>
      <c r="Z9" s="29">
        <f t="shared" si="3"/>
        <v>381472.5</v>
      </c>
      <c r="AA9" s="29">
        <f t="shared" si="3"/>
        <v>0</v>
      </c>
      <c r="AB9" s="29">
        <f t="shared" si="3"/>
        <v>210576.9</v>
      </c>
    </row>
    <row r="10" spans="1:28" s="12" customFormat="1" ht="74.25" customHeight="1">
      <c r="A10" s="19" t="s">
        <v>32</v>
      </c>
      <c r="B10" s="19"/>
      <c r="C10" s="19"/>
      <c r="D10" s="20">
        <f aca="true" t="shared" si="4" ref="D10:R10">SUM(D11:D20)</f>
        <v>102732.4</v>
      </c>
      <c r="E10" s="20">
        <f t="shared" si="4"/>
        <v>34331.9</v>
      </c>
      <c r="F10" s="20">
        <f t="shared" si="4"/>
        <v>31735.9</v>
      </c>
      <c r="G10" s="20">
        <f t="shared" si="4"/>
        <v>36119.6</v>
      </c>
      <c r="H10" s="20">
        <f t="shared" si="4"/>
        <v>545</v>
      </c>
      <c r="I10" s="66">
        <f t="shared" si="4"/>
        <v>34540</v>
      </c>
      <c r="J10" s="66">
        <f t="shared" si="4"/>
        <v>0</v>
      </c>
      <c r="K10" s="66">
        <f t="shared" si="4"/>
        <v>0</v>
      </c>
      <c r="L10" s="66">
        <f t="shared" si="4"/>
        <v>34540</v>
      </c>
      <c r="M10" s="66">
        <f t="shared" si="4"/>
        <v>0</v>
      </c>
      <c r="N10" s="20">
        <f t="shared" si="4"/>
        <v>137272.39999999997</v>
      </c>
      <c r="O10" s="20">
        <f t="shared" si="4"/>
        <v>34331.9</v>
      </c>
      <c r="P10" s="20">
        <f t="shared" si="4"/>
        <v>31735.9</v>
      </c>
      <c r="Q10" s="20">
        <f t="shared" si="4"/>
        <v>70659.6</v>
      </c>
      <c r="R10" s="20">
        <f t="shared" si="4"/>
        <v>545</v>
      </c>
      <c r="S10" s="66">
        <f aca="true" t="shared" si="5" ref="S10:AB10">SUM(S11:S20)</f>
        <v>0</v>
      </c>
      <c r="T10" s="66">
        <f t="shared" si="5"/>
        <v>0</v>
      </c>
      <c r="U10" s="66">
        <f t="shared" si="5"/>
        <v>0</v>
      </c>
      <c r="V10" s="66">
        <f t="shared" si="5"/>
        <v>0</v>
      </c>
      <c r="W10" s="66">
        <f t="shared" si="5"/>
        <v>0</v>
      </c>
      <c r="X10" s="20">
        <f t="shared" si="5"/>
        <v>137272.39999999997</v>
      </c>
      <c r="Y10" s="20">
        <f t="shared" si="5"/>
        <v>34331.9</v>
      </c>
      <c r="Z10" s="20">
        <f t="shared" si="5"/>
        <v>31735.9</v>
      </c>
      <c r="AA10" s="20">
        <f t="shared" si="5"/>
        <v>70659.6</v>
      </c>
      <c r="AB10" s="20">
        <f t="shared" si="5"/>
        <v>545</v>
      </c>
    </row>
    <row r="11" spans="1:2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6" ref="D11:D20">SUM(E11:H11)</f>
        <v>5071.8</v>
      </c>
      <c r="E11" s="29">
        <v>5071.8</v>
      </c>
      <c r="F11" s="29">
        <v>0</v>
      </c>
      <c r="G11" s="29">
        <v>0</v>
      </c>
      <c r="H11" s="29">
        <v>0</v>
      </c>
      <c r="I11" s="63">
        <f aca="true" t="shared" si="7" ref="I11:I20">SUM(J11:M11)</f>
        <v>0</v>
      </c>
      <c r="J11" s="67"/>
      <c r="K11" s="67"/>
      <c r="L11" s="67"/>
      <c r="M11" s="67"/>
      <c r="N11" s="14">
        <f aca="true" t="shared" si="8" ref="N11:N20">SUM(O11:R11)</f>
        <v>5071.8</v>
      </c>
      <c r="O11" s="29">
        <f aca="true" t="shared" si="9" ref="O11:O20">E11+J11</f>
        <v>5071.8</v>
      </c>
      <c r="P11" s="29">
        <f aca="true" t="shared" si="10" ref="P11:P20">F11+K11</f>
        <v>0</v>
      </c>
      <c r="Q11" s="29">
        <f aca="true" t="shared" si="11" ref="Q11:Q20">G11+L11</f>
        <v>0</v>
      </c>
      <c r="R11" s="29">
        <f aca="true" t="shared" si="12" ref="R11:R20">H11+M11</f>
        <v>0</v>
      </c>
      <c r="S11" s="63">
        <f aca="true" t="shared" si="13" ref="S11:S20">SUM(T11:W11)</f>
        <v>0</v>
      </c>
      <c r="T11" s="67"/>
      <c r="U11" s="67"/>
      <c r="V11" s="67"/>
      <c r="W11" s="67"/>
      <c r="X11" s="14">
        <f aca="true" t="shared" si="14" ref="X11:X20">SUM(Y11:AB11)</f>
        <v>5071.8</v>
      </c>
      <c r="Y11" s="29">
        <f aca="true" t="shared" si="15" ref="Y11:Y20">O11+T11</f>
        <v>5071.8</v>
      </c>
      <c r="Z11" s="29">
        <f aca="true" t="shared" si="16" ref="Z11:Z20">P11+U11</f>
        <v>0</v>
      </c>
      <c r="AA11" s="29">
        <f aca="true" t="shared" si="17" ref="AA11:AA20">Q11+V11</f>
        <v>0</v>
      </c>
      <c r="AB11" s="29">
        <f aca="true" t="shared" si="18" ref="AB11:AB20">R11+W11</f>
        <v>0</v>
      </c>
    </row>
    <row r="12" spans="1:2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6"/>
        <v>6505.2</v>
      </c>
      <c r="E12" s="29">
        <v>3217.1</v>
      </c>
      <c r="F12" s="29">
        <v>3288.1</v>
      </c>
      <c r="G12" s="29">
        <v>0</v>
      </c>
      <c r="H12" s="29">
        <v>0</v>
      </c>
      <c r="I12" s="63">
        <f t="shared" si="7"/>
        <v>0</v>
      </c>
      <c r="J12" s="67"/>
      <c r="K12" s="67"/>
      <c r="L12" s="67"/>
      <c r="M12" s="67"/>
      <c r="N12" s="14">
        <f t="shared" si="8"/>
        <v>6505.2</v>
      </c>
      <c r="O12" s="29">
        <f t="shared" si="9"/>
        <v>3217.1</v>
      </c>
      <c r="P12" s="29">
        <f t="shared" si="10"/>
        <v>3288.1</v>
      </c>
      <c r="Q12" s="29">
        <f t="shared" si="11"/>
        <v>0</v>
      </c>
      <c r="R12" s="29">
        <f t="shared" si="12"/>
        <v>0</v>
      </c>
      <c r="S12" s="63">
        <f t="shared" si="13"/>
        <v>0</v>
      </c>
      <c r="T12" s="67"/>
      <c r="U12" s="67"/>
      <c r="V12" s="67"/>
      <c r="W12" s="67"/>
      <c r="X12" s="14">
        <f t="shared" si="14"/>
        <v>6505.2</v>
      </c>
      <c r="Y12" s="29">
        <f t="shared" si="15"/>
        <v>3217.1</v>
      </c>
      <c r="Z12" s="29">
        <f t="shared" si="16"/>
        <v>3288.1</v>
      </c>
      <c r="AA12" s="29">
        <f t="shared" si="17"/>
        <v>0</v>
      </c>
      <c r="AB12" s="29">
        <f t="shared" si="18"/>
        <v>0</v>
      </c>
    </row>
    <row r="13" spans="1:28" s="12" customFormat="1" ht="80.25" customHeight="1">
      <c r="A13" s="13" t="s">
        <v>59</v>
      </c>
      <c r="B13" s="24" t="s">
        <v>18</v>
      </c>
      <c r="C13" s="24" t="s">
        <v>64</v>
      </c>
      <c r="D13" s="14">
        <f t="shared" si="6"/>
        <v>10510.1</v>
      </c>
      <c r="E13" s="29">
        <v>2932.1</v>
      </c>
      <c r="F13" s="29">
        <v>7578</v>
      </c>
      <c r="G13" s="29">
        <v>0</v>
      </c>
      <c r="H13" s="29">
        <v>0</v>
      </c>
      <c r="I13" s="63">
        <f t="shared" si="7"/>
        <v>0</v>
      </c>
      <c r="J13" s="67"/>
      <c r="K13" s="67"/>
      <c r="L13" s="67"/>
      <c r="M13" s="67"/>
      <c r="N13" s="14">
        <f t="shared" si="8"/>
        <v>10510.1</v>
      </c>
      <c r="O13" s="29">
        <f t="shared" si="9"/>
        <v>2932.1</v>
      </c>
      <c r="P13" s="29">
        <f t="shared" si="10"/>
        <v>7578</v>
      </c>
      <c r="Q13" s="29">
        <f t="shared" si="11"/>
        <v>0</v>
      </c>
      <c r="R13" s="29">
        <f t="shared" si="12"/>
        <v>0</v>
      </c>
      <c r="S13" s="63">
        <f t="shared" si="13"/>
        <v>0</v>
      </c>
      <c r="T13" s="67"/>
      <c r="U13" s="67"/>
      <c r="V13" s="67"/>
      <c r="W13" s="67"/>
      <c r="X13" s="14">
        <f t="shared" si="14"/>
        <v>10510.1</v>
      </c>
      <c r="Y13" s="29">
        <f t="shared" si="15"/>
        <v>2932.1</v>
      </c>
      <c r="Z13" s="29">
        <f t="shared" si="16"/>
        <v>7578</v>
      </c>
      <c r="AA13" s="29">
        <f t="shared" si="17"/>
        <v>0</v>
      </c>
      <c r="AB13" s="29">
        <f t="shared" si="18"/>
        <v>0</v>
      </c>
    </row>
    <row r="14" spans="1:2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6"/>
        <v>2304.8</v>
      </c>
      <c r="E14" s="29">
        <v>0</v>
      </c>
      <c r="F14" s="29">
        <v>1402.2</v>
      </c>
      <c r="G14" s="29">
        <v>902.6</v>
      </c>
      <c r="H14" s="29">
        <v>0</v>
      </c>
      <c r="I14" s="63">
        <f t="shared" si="7"/>
        <v>0</v>
      </c>
      <c r="J14" s="67"/>
      <c r="K14" s="67"/>
      <c r="L14" s="67"/>
      <c r="M14" s="67"/>
      <c r="N14" s="14">
        <f t="shared" si="8"/>
        <v>2304.8</v>
      </c>
      <c r="O14" s="29">
        <f t="shared" si="9"/>
        <v>0</v>
      </c>
      <c r="P14" s="29">
        <f t="shared" si="10"/>
        <v>1402.2</v>
      </c>
      <c r="Q14" s="29">
        <f t="shared" si="11"/>
        <v>902.6</v>
      </c>
      <c r="R14" s="29">
        <f t="shared" si="12"/>
        <v>0</v>
      </c>
      <c r="S14" s="63">
        <f t="shared" si="13"/>
        <v>0</v>
      </c>
      <c r="T14" s="67"/>
      <c r="U14" s="67"/>
      <c r="V14" s="67"/>
      <c r="W14" s="67"/>
      <c r="X14" s="14">
        <f t="shared" si="14"/>
        <v>2304.8</v>
      </c>
      <c r="Y14" s="29">
        <f t="shared" si="15"/>
        <v>0</v>
      </c>
      <c r="Z14" s="29">
        <f t="shared" si="16"/>
        <v>1402.2</v>
      </c>
      <c r="AA14" s="29">
        <f t="shared" si="17"/>
        <v>902.6</v>
      </c>
      <c r="AB14" s="29">
        <f t="shared" si="18"/>
        <v>0</v>
      </c>
    </row>
    <row r="15" spans="1:28" s="12" customFormat="1" ht="78" customHeight="1">
      <c r="A15" s="13" t="s">
        <v>53</v>
      </c>
      <c r="B15" s="24" t="s">
        <v>29</v>
      </c>
      <c r="C15" s="24" t="s">
        <v>66</v>
      </c>
      <c r="D15" s="14">
        <f t="shared" si="6"/>
        <v>2874.5</v>
      </c>
      <c r="E15" s="29">
        <v>1647.2</v>
      </c>
      <c r="F15" s="29">
        <v>1227.3</v>
      </c>
      <c r="G15" s="29">
        <v>0</v>
      </c>
      <c r="H15" s="29">
        <v>0</v>
      </c>
      <c r="I15" s="63">
        <f t="shared" si="7"/>
        <v>0</v>
      </c>
      <c r="J15" s="67"/>
      <c r="K15" s="67"/>
      <c r="L15" s="67"/>
      <c r="M15" s="67"/>
      <c r="N15" s="14">
        <f t="shared" si="8"/>
        <v>2874.5</v>
      </c>
      <c r="O15" s="29">
        <f t="shared" si="9"/>
        <v>1647.2</v>
      </c>
      <c r="P15" s="29">
        <f t="shared" si="10"/>
        <v>1227.3</v>
      </c>
      <c r="Q15" s="29">
        <f t="shared" si="11"/>
        <v>0</v>
      </c>
      <c r="R15" s="29">
        <f t="shared" si="12"/>
        <v>0</v>
      </c>
      <c r="S15" s="63">
        <f t="shared" si="13"/>
        <v>0</v>
      </c>
      <c r="T15" s="67"/>
      <c r="U15" s="67"/>
      <c r="V15" s="67"/>
      <c r="W15" s="67"/>
      <c r="X15" s="14">
        <f t="shared" si="14"/>
        <v>2874.5</v>
      </c>
      <c r="Y15" s="29">
        <f t="shared" si="15"/>
        <v>1647.2</v>
      </c>
      <c r="Z15" s="29">
        <f t="shared" si="16"/>
        <v>1227.3</v>
      </c>
      <c r="AA15" s="29">
        <f t="shared" si="17"/>
        <v>0</v>
      </c>
      <c r="AB15" s="29">
        <f t="shared" si="18"/>
        <v>0</v>
      </c>
    </row>
    <row r="16" spans="1:28" s="12" customFormat="1" ht="72.75" customHeight="1">
      <c r="A16" s="13" t="s">
        <v>55</v>
      </c>
      <c r="B16" s="24" t="s">
        <v>29</v>
      </c>
      <c r="C16" s="24" t="s">
        <v>66</v>
      </c>
      <c r="D16" s="14">
        <f t="shared" si="6"/>
        <v>42451</v>
      </c>
      <c r="E16" s="29">
        <v>0</v>
      </c>
      <c r="F16" s="29">
        <v>16792.3</v>
      </c>
      <c r="G16" s="29">
        <v>25658.7</v>
      </c>
      <c r="H16" s="29">
        <v>0</v>
      </c>
      <c r="I16" s="63">
        <f t="shared" si="7"/>
        <v>0</v>
      </c>
      <c r="J16" s="67"/>
      <c r="K16" s="67"/>
      <c r="L16" s="67"/>
      <c r="M16" s="67"/>
      <c r="N16" s="14">
        <f t="shared" si="8"/>
        <v>42451</v>
      </c>
      <c r="O16" s="29">
        <f t="shared" si="9"/>
        <v>0</v>
      </c>
      <c r="P16" s="29">
        <f t="shared" si="10"/>
        <v>16792.3</v>
      </c>
      <c r="Q16" s="29">
        <f t="shared" si="11"/>
        <v>25658.7</v>
      </c>
      <c r="R16" s="29">
        <f t="shared" si="12"/>
        <v>0</v>
      </c>
      <c r="S16" s="63">
        <f t="shared" si="13"/>
        <v>0</v>
      </c>
      <c r="T16" s="67"/>
      <c r="U16" s="67"/>
      <c r="V16" s="67"/>
      <c r="W16" s="67"/>
      <c r="X16" s="14">
        <f t="shared" si="14"/>
        <v>42451</v>
      </c>
      <c r="Y16" s="29">
        <f t="shared" si="15"/>
        <v>0</v>
      </c>
      <c r="Z16" s="29">
        <f t="shared" si="16"/>
        <v>16792.3</v>
      </c>
      <c r="AA16" s="29">
        <f t="shared" si="17"/>
        <v>25658.7</v>
      </c>
      <c r="AB16" s="29">
        <f t="shared" si="18"/>
        <v>0</v>
      </c>
    </row>
    <row r="17" spans="1:28" s="15" customFormat="1" ht="52.5" customHeight="1">
      <c r="A17" s="41" t="s">
        <v>39</v>
      </c>
      <c r="B17" s="24" t="s">
        <v>29</v>
      </c>
      <c r="C17" s="24" t="s">
        <v>66</v>
      </c>
      <c r="D17" s="14">
        <f t="shared" si="6"/>
        <v>22574.899999999998</v>
      </c>
      <c r="E17" s="29">
        <v>17396.6</v>
      </c>
      <c r="F17" s="29">
        <v>0</v>
      </c>
      <c r="G17" s="29">
        <v>4878.3</v>
      </c>
      <c r="H17" s="29">
        <v>300</v>
      </c>
      <c r="I17" s="63">
        <f t="shared" si="7"/>
        <v>0</v>
      </c>
      <c r="J17" s="67"/>
      <c r="K17" s="67"/>
      <c r="L17" s="67"/>
      <c r="M17" s="67"/>
      <c r="N17" s="14">
        <f t="shared" si="8"/>
        <v>22574.899999999998</v>
      </c>
      <c r="O17" s="29">
        <f t="shared" si="9"/>
        <v>17396.6</v>
      </c>
      <c r="P17" s="29">
        <f t="shared" si="10"/>
        <v>0</v>
      </c>
      <c r="Q17" s="29">
        <f t="shared" si="11"/>
        <v>4878.3</v>
      </c>
      <c r="R17" s="29">
        <f t="shared" si="12"/>
        <v>300</v>
      </c>
      <c r="S17" s="63">
        <f t="shared" si="13"/>
        <v>0</v>
      </c>
      <c r="T17" s="67"/>
      <c r="U17" s="67"/>
      <c r="V17" s="67"/>
      <c r="W17" s="67"/>
      <c r="X17" s="14">
        <f t="shared" si="14"/>
        <v>22574.899999999998</v>
      </c>
      <c r="Y17" s="29">
        <f t="shared" si="15"/>
        <v>17396.6</v>
      </c>
      <c r="Z17" s="29">
        <f t="shared" si="16"/>
        <v>0</v>
      </c>
      <c r="AA17" s="29">
        <f t="shared" si="17"/>
        <v>4878.3</v>
      </c>
      <c r="AB17" s="29">
        <f t="shared" si="18"/>
        <v>300</v>
      </c>
    </row>
    <row r="18" spans="1:28" s="15" customFormat="1" ht="63" customHeight="1">
      <c r="A18" s="41" t="s">
        <v>56</v>
      </c>
      <c r="B18" s="24" t="s">
        <v>29</v>
      </c>
      <c r="C18" s="24" t="s">
        <v>66</v>
      </c>
      <c r="D18" s="14">
        <f t="shared" si="6"/>
        <v>4925</v>
      </c>
      <c r="E18" s="29">
        <v>0</v>
      </c>
      <c r="F18" s="29">
        <v>0</v>
      </c>
      <c r="G18" s="29">
        <v>4680</v>
      </c>
      <c r="H18" s="29">
        <v>245</v>
      </c>
      <c r="I18" s="63">
        <f t="shared" si="7"/>
        <v>34540</v>
      </c>
      <c r="J18" s="67"/>
      <c r="K18" s="67"/>
      <c r="L18" s="67">
        <v>34540</v>
      </c>
      <c r="M18" s="67"/>
      <c r="N18" s="14">
        <f t="shared" si="8"/>
        <v>39465</v>
      </c>
      <c r="O18" s="29">
        <f t="shared" si="9"/>
        <v>0</v>
      </c>
      <c r="P18" s="29">
        <f t="shared" si="10"/>
        <v>0</v>
      </c>
      <c r="Q18" s="29">
        <f t="shared" si="11"/>
        <v>39220</v>
      </c>
      <c r="R18" s="29">
        <f t="shared" si="12"/>
        <v>245</v>
      </c>
      <c r="S18" s="63">
        <f t="shared" si="13"/>
        <v>0</v>
      </c>
      <c r="T18" s="67"/>
      <c r="U18" s="67"/>
      <c r="V18" s="67"/>
      <c r="W18" s="67"/>
      <c r="X18" s="14">
        <f t="shared" si="14"/>
        <v>39465</v>
      </c>
      <c r="Y18" s="29">
        <f t="shared" si="15"/>
        <v>0</v>
      </c>
      <c r="Z18" s="29">
        <f t="shared" si="16"/>
        <v>0</v>
      </c>
      <c r="AA18" s="29">
        <f t="shared" si="17"/>
        <v>39220</v>
      </c>
      <c r="AB18" s="29">
        <f t="shared" si="18"/>
        <v>245</v>
      </c>
    </row>
    <row r="19" spans="1:28" s="12" customFormat="1" ht="45.75" customHeight="1">
      <c r="A19" s="13" t="s">
        <v>17</v>
      </c>
      <c r="B19" s="24" t="s">
        <v>21</v>
      </c>
      <c r="C19" s="24" t="s">
        <v>67</v>
      </c>
      <c r="D19" s="14">
        <f t="shared" si="6"/>
        <v>3011.3</v>
      </c>
      <c r="E19" s="29">
        <v>1563.3</v>
      </c>
      <c r="F19" s="29">
        <v>1448</v>
      </c>
      <c r="G19" s="29">
        <v>0</v>
      </c>
      <c r="H19" s="29">
        <v>0</v>
      </c>
      <c r="I19" s="63">
        <f t="shared" si="7"/>
        <v>0</v>
      </c>
      <c r="J19" s="67"/>
      <c r="K19" s="67"/>
      <c r="L19" s="67"/>
      <c r="M19" s="67"/>
      <c r="N19" s="14">
        <f t="shared" si="8"/>
        <v>3011.3</v>
      </c>
      <c r="O19" s="29">
        <f t="shared" si="9"/>
        <v>1563.3</v>
      </c>
      <c r="P19" s="29">
        <f t="shared" si="10"/>
        <v>1448</v>
      </c>
      <c r="Q19" s="29">
        <f t="shared" si="11"/>
        <v>0</v>
      </c>
      <c r="R19" s="29">
        <f t="shared" si="12"/>
        <v>0</v>
      </c>
      <c r="S19" s="63">
        <f t="shared" si="13"/>
        <v>0</v>
      </c>
      <c r="T19" s="67"/>
      <c r="U19" s="67"/>
      <c r="V19" s="67"/>
      <c r="W19" s="67"/>
      <c r="X19" s="14">
        <f t="shared" si="14"/>
        <v>3011.3</v>
      </c>
      <c r="Y19" s="29">
        <f t="shared" si="15"/>
        <v>1563.3</v>
      </c>
      <c r="Z19" s="29">
        <f t="shared" si="16"/>
        <v>1448</v>
      </c>
      <c r="AA19" s="29">
        <f t="shared" si="17"/>
        <v>0</v>
      </c>
      <c r="AB19" s="29">
        <f t="shared" si="18"/>
        <v>0</v>
      </c>
    </row>
    <row r="20" spans="1:28" s="12" customFormat="1" ht="45.75" customHeight="1">
      <c r="A20" s="13" t="s">
        <v>57</v>
      </c>
      <c r="B20" s="24" t="s">
        <v>22</v>
      </c>
      <c r="C20" s="24" t="s">
        <v>66</v>
      </c>
      <c r="D20" s="14">
        <f t="shared" si="6"/>
        <v>2503.8</v>
      </c>
      <c r="E20" s="29">
        <v>2503.8</v>
      </c>
      <c r="F20" s="29">
        <v>0</v>
      </c>
      <c r="G20" s="29">
        <v>0</v>
      </c>
      <c r="H20" s="29">
        <v>0</v>
      </c>
      <c r="I20" s="63">
        <f t="shared" si="7"/>
        <v>0</v>
      </c>
      <c r="J20" s="67"/>
      <c r="K20" s="67"/>
      <c r="L20" s="67"/>
      <c r="M20" s="67"/>
      <c r="N20" s="14">
        <f t="shared" si="8"/>
        <v>2503.8</v>
      </c>
      <c r="O20" s="29">
        <f t="shared" si="9"/>
        <v>2503.8</v>
      </c>
      <c r="P20" s="29">
        <f t="shared" si="10"/>
        <v>0</v>
      </c>
      <c r="Q20" s="29">
        <f t="shared" si="11"/>
        <v>0</v>
      </c>
      <c r="R20" s="29">
        <f t="shared" si="12"/>
        <v>0</v>
      </c>
      <c r="S20" s="63">
        <f t="shared" si="13"/>
        <v>0</v>
      </c>
      <c r="T20" s="67"/>
      <c r="U20" s="67"/>
      <c r="V20" s="67"/>
      <c r="W20" s="67"/>
      <c r="X20" s="14">
        <f t="shared" si="14"/>
        <v>2503.8</v>
      </c>
      <c r="Y20" s="29">
        <f t="shared" si="15"/>
        <v>2503.8</v>
      </c>
      <c r="Z20" s="29">
        <f t="shared" si="16"/>
        <v>0</v>
      </c>
      <c r="AA20" s="29">
        <f t="shared" si="17"/>
        <v>0</v>
      </c>
      <c r="AB20" s="29">
        <f t="shared" si="18"/>
        <v>0</v>
      </c>
    </row>
    <row r="21" spans="1:28" s="12" customFormat="1" ht="34.5" customHeight="1">
      <c r="A21" s="21" t="s">
        <v>8</v>
      </c>
      <c r="B21" s="21"/>
      <c r="C21" s="21"/>
      <c r="D21" s="22">
        <f aca="true" t="shared" si="19" ref="D21:R21">SUM(D22:D24)</f>
        <v>123093.6</v>
      </c>
      <c r="E21" s="22">
        <f t="shared" si="19"/>
        <v>91202.1</v>
      </c>
      <c r="F21" s="22">
        <f t="shared" si="19"/>
        <v>31891.5</v>
      </c>
      <c r="G21" s="22">
        <f t="shared" si="19"/>
        <v>0</v>
      </c>
      <c r="H21" s="22">
        <f t="shared" si="19"/>
        <v>0</v>
      </c>
      <c r="I21" s="61">
        <f t="shared" si="19"/>
        <v>0</v>
      </c>
      <c r="J21" s="61">
        <f t="shared" si="19"/>
        <v>0</v>
      </c>
      <c r="K21" s="61">
        <f t="shared" si="19"/>
        <v>0</v>
      </c>
      <c r="L21" s="61">
        <f t="shared" si="19"/>
        <v>0</v>
      </c>
      <c r="M21" s="61">
        <f t="shared" si="19"/>
        <v>0</v>
      </c>
      <c r="N21" s="22">
        <f t="shared" si="19"/>
        <v>123093.6</v>
      </c>
      <c r="O21" s="22">
        <f t="shared" si="19"/>
        <v>91202.1</v>
      </c>
      <c r="P21" s="22">
        <f t="shared" si="19"/>
        <v>31891.5</v>
      </c>
      <c r="Q21" s="22">
        <f t="shared" si="19"/>
        <v>0</v>
      </c>
      <c r="R21" s="22">
        <f t="shared" si="19"/>
        <v>0</v>
      </c>
      <c r="S21" s="61">
        <f aca="true" t="shared" si="20" ref="S21:AB21">SUM(S22:S24)</f>
        <v>0</v>
      </c>
      <c r="T21" s="61">
        <f t="shared" si="20"/>
        <v>0</v>
      </c>
      <c r="U21" s="61">
        <f t="shared" si="20"/>
        <v>0</v>
      </c>
      <c r="V21" s="61">
        <f t="shared" si="20"/>
        <v>0</v>
      </c>
      <c r="W21" s="61">
        <f t="shared" si="20"/>
        <v>0</v>
      </c>
      <c r="X21" s="22">
        <f t="shared" si="20"/>
        <v>123093.6</v>
      </c>
      <c r="Y21" s="22">
        <f t="shared" si="20"/>
        <v>91202.1</v>
      </c>
      <c r="Z21" s="22">
        <f t="shared" si="20"/>
        <v>31891.5</v>
      </c>
      <c r="AA21" s="22">
        <f t="shared" si="20"/>
        <v>0</v>
      </c>
      <c r="AB21" s="22">
        <f t="shared" si="20"/>
        <v>0</v>
      </c>
    </row>
    <row r="22" spans="1:28" s="15" customFormat="1" ht="65.25" customHeight="1">
      <c r="A22" s="41" t="s">
        <v>23</v>
      </c>
      <c r="B22" s="24" t="s">
        <v>25</v>
      </c>
      <c r="C22" s="24" t="s">
        <v>68</v>
      </c>
      <c r="D22" s="14">
        <f>SUM(E22:H22)</f>
        <v>31629.7</v>
      </c>
      <c r="E22" s="29">
        <v>31629.7</v>
      </c>
      <c r="F22" s="29">
        <v>0</v>
      </c>
      <c r="G22" s="29">
        <v>0</v>
      </c>
      <c r="H22" s="29">
        <v>0</v>
      </c>
      <c r="I22" s="63">
        <f>SUM(J22:M22)</f>
        <v>0</v>
      </c>
      <c r="J22" s="67"/>
      <c r="K22" s="67"/>
      <c r="L22" s="67"/>
      <c r="M22" s="67"/>
      <c r="N22" s="14">
        <f>SUM(O22:R22)</f>
        <v>31629.7</v>
      </c>
      <c r="O22" s="29">
        <f aca="true" t="shared" si="21" ref="O22:P24">E22+J22</f>
        <v>31629.7</v>
      </c>
      <c r="P22" s="29">
        <f t="shared" si="21"/>
        <v>0</v>
      </c>
      <c r="Q22" s="29">
        <f aca="true" t="shared" si="22" ref="Q22:R24">G22+L22</f>
        <v>0</v>
      </c>
      <c r="R22" s="29">
        <f t="shared" si="22"/>
        <v>0</v>
      </c>
      <c r="S22" s="63">
        <f>SUM(T22:W22)</f>
        <v>0</v>
      </c>
      <c r="T22" s="67"/>
      <c r="U22" s="67"/>
      <c r="V22" s="67"/>
      <c r="W22" s="67"/>
      <c r="X22" s="14">
        <f>SUM(Y22:AB22)</f>
        <v>31629.7</v>
      </c>
      <c r="Y22" s="29">
        <f aca="true" t="shared" si="23" ref="Y22:AB24">O22+T22</f>
        <v>31629.7</v>
      </c>
      <c r="Z22" s="29">
        <f t="shared" si="23"/>
        <v>0</v>
      </c>
      <c r="AA22" s="29">
        <f t="shared" si="23"/>
        <v>0</v>
      </c>
      <c r="AB22" s="29">
        <f t="shared" si="23"/>
        <v>0</v>
      </c>
    </row>
    <row r="23" spans="1:28" s="15" customFormat="1" ht="39.75" customHeight="1">
      <c r="A23" s="42" t="s">
        <v>9</v>
      </c>
      <c r="B23" s="24" t="s">
        <v>18</v>
      </c>
      <c r="C23" s="24" t="s">
        <v>69</v>
      </c>
      <c r="D23" s="14">
        <f>SUM(E23:H23)</f>
        <v>66666.8</v>
      </c>
      <c r="E23" s="29">
        <v>34775.3</v>
      </c>
      <c r="F23" s="29">
        <v>31891.5</v>
      </c>
      <c r="G23" s="29">
        <v>0</v>
      </c>
      <c r="H23" s="29">
        <v>0</v>
      </c>
      <c r="I23" s="63">
        <f>SUM(J23:M23)</f>
        <v>0</v>
      </c>
      <c r="J23" s="67"/>
      <c r="K23" s="67"/>
      <c r="L23" s="67"/>
      <c r="M23" s="67"/>
      <c r="N23" s="14">
        <f>SUM(O23:R23)</f>
        <v>66666.8</v>
      </c>
      <c r="O23" s="29">
        <f t="shared" si="21"/>
        <v>34775.3</v>
      </c>
      <c r="P23" s="29">
        <f t="shared" si="21"/>
        <v>31891.5</v>
      </c>
      <c r="Q23" s="29">
        <f t="shared" si="22"/>
        <v>0</v>
      </c>
      <c r="R23" s="29">
        <f t="shared" si="22"/>
        <v>0</v>
      </c>
      <c r="S23" s="63">
        <f>SUM(T23:W23)</f>
        <v>0</v>
      </c>
      <c r="T23" s="67"/>
      <c r="U23" s="67"/>
      <c r="V23" s="67"/>
      <c r="W23" s="67"/>
      <c r="X23" s="14">
        <f>SUM(Y23:AB23)</f>
        <v>66666.8</v>
      </c>
      <c r="Y23" s="29">
        <f t="shared" si="23"/>
        <v>34775.3</v>
      </c>
      <c r="Z23" s="29">
        <f t="shared" si="23"/>
        <v>31891.5</v>
      </c>
      <c r="AA23" s="29">
        <f t="shared" si="23"/>
        <v>0</v>
      </c>
      <c r="AB23" s="29">
        <f t="shared" si="23"/>
        <v>0</v>
      </c>
    </row>
    <row r="24" spans="1:28" s="15" customFormat="1" ht="60" customHeight="1">
      <c r="A24" s="42" t="s">
        <v>10</v>
      </c>
      <c r="B24" s="24" t="s">
        <v>18</v>
      </c>
      <c r="C24" s="24" t="s">
        <v>69</v>
      </c>
      <c r="D24" s="14">
        <f>SUM(E24:H24)</f>
        <v>24797.1</v>
      </c>
      <c r="E24" s="29">
        <v>24797.1</v>
      </c>
      <c r="F24" s="29">
        <v>0</v>
      </c>
      <c r="G24" s="29">
        <v>0</v>
      </c>
      <c r="H24" s="29">
        <v>0</v>
      </c>
      <c r="I24" s="63">
        <f>SUM(J24:M24)</f>
        <v>0</v>
      </c>
      <c r="J24" s="67"/>
      <c r="K24" s="67"/>
      <c r="L24" s="67"/>
      <c r="M24" s="67"/>
      <c r="N24" s="14">
        <f>SUM(O24:R24)</f>
        <v>24797.1</v>
      </c>
      <c r="O24" s="29">
        <f t="shared" si="21"/>
        <v>24797.1</v>
      </c>
      <c r="P24" s="29">
        <f t="shared" si="21"/>
        <v>0</v>
      </c>
      <c r="Q24" s="29">
        <f t="shared" si="22"/>
        <v>0</v>
      </c>
      <c r="R24" s="29">
        <f t="shared" si="22"/>
        <v>0</v>
      </c>
      <c r="S24" s="63">
        <f>SUM(T24:W24)</f>
        <v>0</v>
      </c>
      <c r="T24" s="67"/>
      <c r="U24" s="67"/>
      <c r="V24" s="67"/>
      <c r="W24" s="67"/>
      <c r="X24" s="14">
        <f>SUM(Y24:AB24)</f>
        <v>24797.1</v>
      </c>
      <c r="Y24" s="29">
        <f t="shared" si="23"/>
        <v>24797.1</v>
      </c>
      <c r="Z24" s="29">
        <f t="shared" si="23"/>
        <v>0</v>
      </c>
      <c r="AA24" s="29">
        <f t="shared" si="23"/>
        <v>0</v>
      </c>
      <c r="AB24" s="29">
        <f t="shared" si="23"/>
        <v>0</v>
      </c>
    </row>
    <row r="25" spans="1:28" s="15" customFormat="1" ht="41.25" customHeight="1">
      <c r="A25" s="21" t="s">
        <v>99</v>
      </c>
      <c r="B25" s="21"/>
      <c r="C25" s="21"/>
      <c r="D25" s="22">
        <f aca="true" t="shared" si="24" ref="D25:R25">SUM(D26:D38)</f>
        <v>2117267.1</v>
      </c>
      <c r="E25" s="22">
        <f t="shared" si="24"/>
        <v>1536721.0000000002</v>
      </c>
      <c r="F25" s="22">
        <f t="shared" si="24"/>
        <v>571494.2</v>
      </c>
      <c r="G25" s="22">
        <f t="shared" si="24"/>
        <v>9051.9</v>
      </c>
      <c r="H25" s="22">
        <f t="shared" si="24"/>
        <v>0</v>
      </c>
      <c r="I25" s="61">
        <f t="shared" si="24"/>
        <v>0</v>
      </c>
      <c r="J25" s="61">
        <f t="shared" si="24"/>
        <v>0</v>
      </c>
      <c r="K25" s="61">
        <f t="shared" si="24"/>
        <v>0</v>
      </c>
      <c r="L25" s="61">
        <f t="shared" si="24"/>
        <v>0</v>
      </c>
      <c r="M25" s="61">
        <f t="shared" si="24"/>
        <v>0</v>
      </c>
      <c r="N25" s="22">
        <f t="shared" si="24"/>
        <v>2117267.1</v>
      </c>
      <c r="O25" s="22">
        <f t="shared" si="24"/>
        <v>1536721.0000000002</v>
      </c>
      <c r="P25" s="22">
        <f t="shared" si="24"/>
        <v>571494.2</v>
      </c>
      <c r="Q25" s="22">
        <f t="shared" si="24"/>
        <v>9051.9</v>
      </c>
      <c r="R25" s="22">
        <f t="shared" si="24"/>
        <v>0</v>
      </c>
      <c r="S25" s="61">
        <f aca="true" t="shared" si="25" ref="S25:AB25">SUM(S26:S38)</f>
        <v>-23000</v>
      </c>
      <c r="T25" s="61">
        <f t="shared" si="25"/>
        <v>-23000</v>
      </c>
      <c r="U25" s="61">
        <f t="shared" si="25"/>
        <v>0</v>
      </c>
      <c r="V25" s="61">
        <f t="shared" si="25"/>
        <v>0</v>
      </c>
      <c r="W25" s="61">
        <f t="shared" si="25"/>
        <v>0</v>
      </c>
      <c r="X25" s="22">
        <f t="shared" si="25"/>
        <v>2094267.1000000003</v>
      </c>
      <c r="Y25" s="22">
        <f t="shared" si="25"/>
        <v>1513721.0000000002</v>
      </c>
      <c r="Z25" s="22">
        <f t="shared" si="25"/>
        <v>571494.2</v>
      </c>
      <c r="AA25" s="22">
        <f t="shared" si="25"/>
        <v>9051.9</v>
      </c>
      <c r="AB25" s="22">
        <f t="shared" si="25"/>
        <v>0</v>
      </c>
    </row>
    <row r="26" spans="1:28" s="15" customFormat="1" ht="64.5" customHeight="1">
      <c r="A26" s="48" t="s">
        <v>41</v>
      </c>
      <c r="B26" s="26" t="s">
        <v>18</v>
      </c>
      <c r="C26" s="26" t="s">
        <v>71</v>
      </c>
      <c r="D26" s="14">
        <f aca="true" t="shared" si="26" ref="D26:D38">SUM(E26:H26)</f>
        <v>10600</v>
      </c>
      <c r="E26" s="29">
        <v>5600</v>
      </c>
      <c r="F26" s="29">
        <v>5000</v>
      </c>
      <c r="G26" s="29">
        <v>0</v>
      </c>
      <c r="H26" s="29">
        <v>0</v>
      </c>
      <c r="I26" s="63">
        <f aca="true" t="shared" si="27" ref="I26:I38">SUM(J26:M26)</f>
        <v>0</v>
      </c>
      <c r="J26" s="67"/>
      <c r="K26" s="67"/>
      <c r="L26" s="67"/>
      <c r="M26" s="67"/>
      <c r="N26" s="14">
        <f aca="true" t="shared" si="28" ref="N26:N38">SUM(O26:R26)</f>
        <v>10600</v>
      </c>
      <c r="O26" s="29">
        <f aca="true" t="shared" si="29" ref="O26:O38">E26+J26</f>
        <v>5600</v>
      </c>
      <c r="P26" s="29">
        <f aca="true" t="shared" si="30" ref="P26:P38">F26+K26</f>
        <v>5000</v>
      </c>
      <c r="Q26" s="29">
        <f aca="true" t="shared" si="31" ref="Q26:Q38">G26+L26</f>
        <v>0</v>
      </c>
      <c r="R26" s="29">
        <f aca="true" t="shared" si="32" ref="R26:R38">H26+M26</f>
        <v>0</v>
      </c>
      <c r="S26" s="63">
        <f>SUM(T26:W26)</f>
        <v>0</v>
      </c>
      <c r="T26" s="67"/>
      <c r="U26" s="67"/>
      <c r="V26" s="67"/>
      <c r="W26" s="67"/>
      <c r="X26" s="14">
        <f>SUM(Y26:AB26)</f>
        <v>10600</v>
      </c>
      <c r="Y26" s="29">
        <f aca="true" t="shared" si="33" ref="Y26:AB28">O26+T26</f>
        <v>5600</v>
      </c>
      <c r="Z26" s="29">
        <f t="shared" si="33"/>
        <v>5000</v>
      </c>
      <c r="AA26" s="29">
        <f t="shared" si="33"/>
        <v>0</v>
      </c>
      <c r="AB26" s="29">
        <f t="shared" si="33"/>
        <v>0</v>
      </c>
    </row>
    <row r="27" spans="1:28" s="15" customFormat="1" ht="59.25" customHeight="1">
      <c r="A27" s="48" t="s">
        <v>42</v>
      </c>
      <c r="B27" s="26" t="s">
        <v>27</v>
      </c>
      <c r="C27" s="26" t="s">
        <v>72</v>
      </c>
      <c r="D27" s="14">
        <f t="shared" si="26"/>
        <v>32057.5</v>
      </c>
      <c r="E27" s="29">
        <v>24947.5</v>
      </c>
      <c r="F27" s="29">
        <v>7110</v>
      </c>
      <c r="G27" s="29">
        <v>0</v>
      </c>
      <c r="H27" s="29">
        <v>0</v>
      </c>
      <c r="I27" s="63">
        <f t="shared" si="27"/>
        <v>0</v>
      </c>
      <c r="J27" s="67"/>
      <c r="K27" s="67"/>
      <c r="L27" s="67"/>
      <c r="M27" s="67"/>
      <c r="N27" s="14">
        <f t="shared" si="28"/>
        <v>32057.5</v>
      </c>
      <c r="O27" s="29">
        <f t="shared" si="29"/>
        <v>24947.5</v>
      </c>
      <c r="P27" s="29">
        <f t="shared" si="30"/>
        <v>7110</v>
      </c>
      <c r="Q27" s="29">
        <f t="shared" si="31"/>
        <v>0</v>
      </c>
      <c r="R27" s="29">
        <f t="shared" si="32"/>
        <v>0</v>
      </c>
      <c r="S27" s="63">
        <f>SUM(T27:W27)</f>
        <v>0</v>
      </c>
      <c r="T27" s="67"/>
      <c r="U27" s="67"/>
      <c r="V27" s="67"/>
      <c r="W27" s="67"/>
      <c r="X27" s="14">
        <f>SUM(Y27:AB27)</f>
        <v>32057.5</v>
      </c>
      <c r="Y27" s="29">
        <f t="shared" si="33"/>
        <v>24947.5</v>
      </c>
      <c r="Z27" s="29">
        <f t="shared" si="33"/>
        <v>7110</v>
      </c>
      <c r="AA27" s="29">
        <f t="shared" si="33"/>
        <v>0</v>
      </c>
      <c r="AB27" s="29">
        <f t="shared" si="33"/>
        <v>0</v>
      </c>
    </row>
    <row r="28" spans="1:28" s="15" customFormat="1" ht="47.25" customHeight="1">
      <c r="A28" s="43" t="s">
        <v>13</v>
      </c>
      <c r="B28" s="24" t="s">
        <v>29</v>
      </c>
      <c r="C28" s="24" t="s">
        <v>66</v>
      </c>
      <c r="D28" s="14">
        <f>SUM(E28:H28)</f>
        <v>16283.599999999999</v>
      </c>
      <c r="E28" s="29">
        <v>0</v>
      </c>
      <c r="F28" s="29">
        <v>7231.7</v>
      </c>
      <c r="G28" s="29">
        <v>9051.9</v>
      </c>
      <c r="H28" s="29">
        <v>0</v>
      </c>
      <c r="I28" s="63">
        <f>SUM(J28:M28)</f>
        <v>0</v>
      </c>
      <c r="J28" s="67"/>
      <c r="K28" s="67"/>
      <c r="L28" s="67"/>
      <c r="M28" s="67"/>
      <c r="N28" s="14">
        <f>SUM(O28:R28)</f>
        <v>16283.599999999999</v>
      </c>
      <c r="O28" s="29">
        <f>E28+J28</f>
        <v>0</v>
      </c>
      <c r="P28" s="29">
        <f>F28+K28</f>
        <v>7231.7</v>
      </c>
      <c r="Q28" s="29">
        <f>G28+L28</f>
        <v>9051.9</v>
      </c>
      <c r="R28" s="29">
        <f>H28+M28</f>
        <v>0</v>
      </c>
      <c r="S28" s="63">
        <f>SUM(T28:W28)</f>
        <v>0</v>
      </c>
      <c r="T28" s="67"/>
      <c r="U28" s="67"/>
      <c r="V28" s="67"/>
      <c r="W28" s="67"/>
      <c r="X28" s="14">
        <f>SUM(Y28:AB28)</f>
        <v>16283.599999999999</v>
      </c>
      <c r="Y28" s="29">
        <f t="shared" si="33"/>
        <v>0</v>
      </c>
      <c r="Z28" s="29">
        <f t="shared" si="33"/>
        <v>7231.7</v>
      </c>
      <c r="AA28" s="29">
        <f t="shared" si="33"/>
        <v>9051.9</v>
      </c>
      <c r="AB28" s="29">
        <f t="shared" si="33"/>
        <v>0</v>
      </c>
    </row>
    <row r="29" spans="1:28" s="12" customFormat="1" ht="107.25" customHeight="1">
      <c r="A29" s="49" t="s">
        <v>43</v>
      </c>
      <c r="B29" s="26" t="s">
        <v>26</v>
      </c>
      <c r="C29" s="26" t="s">
        <v>73</v>
      </c>
      <c r="D29" s="14">
        <f t="shared" si="26"/>
        <v>513043</v>
      </c>
      <c r="E29" s="29">
        <v>275286.7</v>
      </c>
      <c r="F29" s="29">
        <v>237756.3</v>
      </c>
      <c r="G29" s="29">
        <v>0</v>
      </c>
      <c r="H29" s="29">
        <v>0</v>
      </c>
      <c r="I29" s="63">
        <f t="shared" si="27"/>
        <v>0</v>
      </c>
      <c r="J29" s="67"/>
      <c r="K29" s="67"/>
      <c r="L29" s="67"/>
      <c r="M29" s="67"/>
      <c r="N29" s="14">
        <f t="shared" si="28"/>
        <v>513043</v>
      </c>
      <c r="O29" s="29">
        <f t="shared" si="29"/>
        <v>275286.7</v>
      </c>
      <c r="P29" s="29">
        <f t="shared" si="30"/>
        <v>237756.3</v>
      </c>
      <c r="Q29" s="29">
        <f t="shared" si="31"/>
        <v>0</v>
      </c>
      <c r="R29" s="29">
        <f t="shared" si="32"/>
        <v>0</v>
      </c>
      <c r="S29" s="63">
        <f aca="true" t="shared" si="34" ref="S29:S38">SUM(T29:W29)</f>
        <v>0</v>
      </c>
      <c r="T29" s="67"/>
      <c r="U29" s="67"/>
      <c r="V29" s="67"/>
      <c r="W29" s="67"/>
      <c r="X29" s="14">
        <f aca="true" t="shared" si="35" ref="X29:X38">SUM(Y29:AB29)</f>
        <v>513043</v>
      </c>
      <c r="Y29" s="29">
        <f aca="true" t="shared" si="36" ref="Y29:Y38">O29+T29</f>
        <v>275286.7</v>
      </c>
      <c r="Z29" s="29">
        <f aca="true" t="shared" si="37" ref="Z29:Z38">P29+U29</f>
        <v>237756.3</v>
      </c>
      <c r="AA29" s="29">
        <f aca="true" t="shared" si="38" ref="AA29:AA38">Q29+V29</f>
        <v>0</v>
      </c>
      <c r="AB29" s="29">
        <f aca="true" t="shared" si="39" ref="AB29:AB38">R29+W29</f>
        <v>0</v>
      </c>
    </row>
    <row r="30" spans="1:28" s="12" customFormat="1" ht="95.25" customHeight="1">
      <c r="A30" s="49" t="s">
        <v>52</v>
      </c>
      <c r="B30" s="26" t="s">
        <v>26</v>
      </c>
      <c r="C30" s="26" t="s">
        <v>73</v>
      </c>
      <c r="D30" s="14">
        <f t="shared" si="26"/>
        <v>16034.3</v>
      </c>
      <c r="E30" s="29">
        <v>5084</v>
      </c>
      <c r="F30" s="29">
        <v>10950.3</v>
      </c>
      <c r="G30" s="29">
        <v>0</v>
      </c>
      <c r="H30" s="29">
        <v>0</v>
      </c>
      <c r="I30" s="63">
        <f t="shared" si="27"/>
        <v>0</v>
      </c>
      <c r="J30" s="67"/>
      <c r="K30" s="67"/>
      <c r="L30" s="67"/>
      <c r="M30" s="67"/>
      <c r="N30" s="14">
        <f t="shared" si="28"/>
        <v>16034.3</v>
      </c>
      <c r="O30" s="29">
        <f t="shared" si="29"/>
        <v>5084</v>
      </c>
      <c r="P30" s="29">
        <f t="shared" si="30"/>
        <v>10950.3</v>
      </c>
      <c r="Q30" s="29">
        <f t="shared" si="31"/>
        <v>0</v>
      </c>
      <c r="R30" s="29">
        <f t="shared" si="32"/>
        <v>0</v>
      </c>
      <c r="S30" s="63">
        <f t="shared" si="34"/>
        <v>0</v>
      </c>
      <c r="T30" s="67"/>
      <c r="U30" s="67"/>
      <c r="V30" s="67"/>
      <c r="W30" s="67"/>
      <c r="X30" s="14">
        <f t="shared" si="35"/>
        <v>16034.3</v>
      </c>
      <c r="Y30" s="29">
        <f t="shared" si="36"/>
        <v>5084</v>
      </c>
      <c r="Z30" s="29">
        <f t="shared" si="37"/>
        <v>10950.3</v>
      </c>
      <c r="AA30" s="29">
        <f t="shared" si="38"/>
        <v>0</v>
      </c>
      <c r="AB30" s="29">
        <f t="shared" si="39"/>
        <v>0</v>
      </c>
    </row>
    <row r="31" spans="1:28" s="12" customFormat="1" ht="39" customHeight="1">
      <c r="A31" s="91" t="s">
        <v>45</v>
      </c>
      <c r="B31" s="89" t="s">
        <v>26</v>
      </c>
      <c r="C31" s="26" t="s">
        <v>75</v>
      </c>
      <c r="D31" s="14">
        <f t="shared" si="26"/>
        <v>168800.40000000002</v>
      </c>
      <c r="E31" s="29">
        <v>50311.8</v>
      </c>
      <c r="F31" s="29">
        <v>118488.6</v>
      </c>
      <c r="G31" s="29">
        <v>0</v>
      </c>
      <c r="H31" s="29">
        <v>0</v>
      </c>
      <c r="I31" s="63">
        <f t="shared" si="27"/>
        <v>0</v>
      </c>
      <c r="J31" s="67"/>
      <c r="K31" s="67"/>
      <c r="L31" s="67"/>
      <c r="M31" s="67"/>
      <c r="N31" s="14">
        <f t="shared" si="28"/>
        <v>168800.40000000002</v>
      </c>
      <c r="O31" s="29">
        <f t="shared" si="29"/>
        <v>50311.8</v>
      </c>
      <c r="P31" s="29">
        <f t="shared" si="30"/>
        <v>118488.6</v>
      </c>
      <c r="Q31" s="29">
        <f t="shared" si="31"/>
        <v>0</v>
      </c>
      <c r="R31" s="29">
        <f t="shared" si="32"/>
        <v>0</v>
      </c>
      <c r="S31" s="63">
        <f t="shared" si="34"/>
        <v>0</v>
      </c>
      <c r="T31" s="67"/>
      <c r="U31" s="67"/>
      <c r="V31" s="67"/>
      <c r="W31" s="67"/>
      <c r="X31" s="14">
        <f t="shared" si="35"/>
        <v>168800.40000000002</v>
      </c>
      <c r="Y31" s="29">
        <f t="shared" si="36"/>
        <v>50311.8</v>
      </c>
      <c r="Z31" s="29">
        <f t="shared" si="37"/>
        <v>118488.6</v>
      </c>
      <c r="AA31" s="29">
        <f t="shared" si="38"/>
        <v>0</v>
      </c>
      <c r="AB31" s="29">
        <f t="shared" si="39"/>
        <v>0</v>
      </c>
    </row>
    <row r="32" spans="1:28" s="12" customFormat="1" ht="38.25" customHeight="1">
      <c r="A32" s="102"/>
      <c r="B32" s="96"/>
      <c r="C32" s="26" t="s">
        <v>70</v>
      </c>
      <c r="D32" s="14">
        <f t="shared" si="26"/>
        <v>184957.3</v>
      </c>
      <c r="E32" s="29">
        <v>0</v>
      </c>
      <c r="F32" s="29">
        <v>184957.3</v>
      </c>
      <c r="G32" s="29">
        <v>0</v>
      </c>
      <c r="H32" s="29">
        <v>0</v>
      </c>
      <c r="I32" s="63">
        <f t="shared" si="27"/>
        <v>0</v>
      </c>
      <c r="J32" s="67"/>
      <c r="K32" s="67"/>
      <c r="L32" s="67"/>
      <c r="M32" s="67"/>
      <c r="N32" s="14">
        <f t="shared" si="28"/>
        <v>184957.3</v>
      </c>
      <c r="O32" s="29">
        <f t="shared" si="29"/>
        <v>0</v>
      </c>
      <c r="P32" s="29">
        <f t="shared" si="30"/>
        <v>184957.3</v>
      </c>
      <c r="Q32" s="29">
        <f t="shared" si="31"/>
        <v>0</v>
      </c>
      <c r="R32" s="29">
        <f t="shared" si="32"/>
        <v>0</v>
      </c>
      <c r="S32" s="63">
        <f t="shared" si="34"/>
        <v>0</v>
      </c>
      <c r="T32" s="67"/>
      <c r="U32" s="67"/>
      <c r="V32" s="67"/>
      <c r="W32" s="67"/>
      <c r="X32" s="14">
        <f t="shared" si="35"/>
        <v>184957.3</v>
      </c>
      <c r="Y32" s="29">
        <f t="shared" si="36"/>
        <v>0</v>
      </c>
      <c r="Z32" s="29">
        <f t="shared" si="37"/>
        <v>184957.3</v>
      </c>
      <c r="AA32" s="29">
        <f t="shared" si="38"/>
        <v>0</v>
      </c>
      <c r="AB32" s="29">
        <f t="shared" si="39"/>
        <v>0</v>
      </c>
    </row>
    <row r="33" spans="1:28" s="12" customFormat="1" ht="39.75" customHeight="1">
      <c r="A33" s="103"/>
      <c r="B33" s="90"/>
      <c r="C33" s="26" t="s">
        <v>74</v>
      </c>
      <c r="D33" s="14">
        <f t="shared" si="26"/>
        <v>8730</v>
      </c>
      <c r="E33" s="29">
        <v>8730</v>
      </c>
      <c r="F33" s="29">
        <v>0</v>
      </c>
      <c r="G33" s="29">
        <v>0</v>
      </c>
      <c r="H33" s="29">
        <v>0</v>
      </c>
      <c r="I33" s="63">
        <f t="shared" si="27"/>
        <v>0</v>
      </c>
      <c r="J33" s="67"/>
      <c r="K33" s="67"/>
      <c r="L33" s="67"/>
      <c r="M33" s="67"/>
      <c r="N33" s="14">
        <f t="shared" si="28"/>
        <v>8730</v>
      </c>
      <c r="O33" s="29">
        <f t="shared" si="29"/>
        <v>8730</v>
      </c>
      <c r="P33" s="29">
        <f t="shared" si="30"/>
        <v>0</v>
      </c>
      <c r="Q33" s="29">
        <f t="shared" si="31"/>
        <v>0</v>
      </c>
      <c r="R33" s="29">
        <f t="shared" si="32"/>
        <v>0</v>
      </c>
      <c r="S33" s="63">
        <f t="shared" si="34"/>
        <v>0</v>
      </c>
      <c r="T33" s="67"/>
      <c r="U33" s="67"/>
      <c r="V33" s="67"/>
      <c r="W33" s="67"/>
      <c r="X33" s="14">
        <f t="shared" si="35"/>
        <v>8730</v>
      </c>
      <c r="Y33" s="29">
        <f t="shared" si="36"/>
        <v>8730</v>
      </c>
      <c r="Z33" s="29">
        <f t="shared" si="37"/>
        <v>0</v>
      </c>
      <c r="AA33" s="29">
        <f t="shared" si="38"/>
        <v>0</v>
      </c>
      <c r="AB33" s="29">
        <f t="shared" si="39"/>
        <v>0</v>
      </c>
    </row>
    <row r="34" spans="1:28" s="15" customFormat="1" ht="75" customHeight="1">
      <c r="A34" s="43" t="s">
        <v>44</v>
      </c>
      <c r="B34" s="26" t="s">
        <v>26</v>
      </c>
      <c r="C34" s="26" t="s">
        <v>70</v>
      </c>
      <c r="D34" s="14">
        <f t="shared" si="26"/>
        <v>50791</v>
      </c>
      <c r="E34" s="29">
        <v>50791</v>
      </c>
      <c r="F34" s="29">
        <v>0</v>
      </c>
      <c r="G34" s="29">
        <v>0</v>
      </c>
      <c r="H34" s="29">
        <v>0</v>
      </c>
      <c r="I34" s="63">
        <f t="shared" si="27"/>
        <v>0</v>
      </c>
      <c r="J34" s="67"/>
      <c r="K34" s="67"/>
      <c r="L34" s="67"/>
      <c r="M34" s="67"/>
      <c r="N34" s="14">
        <f t="shared" si="28"/>
        <v>50791</v>
      </c>
      <c r="O34" s="29">
        <f t="shared" si="29"/>
        <v>50791</v>
      </c>
      <c r="P34" s="29">
        <f t="shared" si="30"/>
        <v>0</v>
      </c>
      <c r="Q34" s="29">
        <f t="shared" si="31"/>
        <v>0</v>
      </c>
      <c r="R34" s="29">
        <f t="shared" si="32"/>
        <v>0</v>
      </c>
      <c r="S34" s="63">
        <f t="shared" si="34"/>
        <v>0</v>
      </c>
      <c r="T34" s="67"/>
      <c r="U34" s="67"/>
      <c r="V34" s="67"/>
      <c r="W34" s="67"/>
      <c r="X34" s="14">
        <f t="shared" si="35"/>
        <v>50791</v>
      </c>
      <c r="Y34" s="29">
        <f t="shared" si="36"/>
        <v>50791</v>
      </c>
      <c r="Z34" s="29">
        <f t="shared" si="37"/>
        <v>0</v>
      </c>
      <c r="AA34" s="29">
        <f t="shared" si="38"/>
        <v>0</v>
      </c>
      <c r="AB34" s="29">
        <f t="shared" si="39"/>
        <v>0</v>
      </c>
    </row>
    <row r="35" spans="1:28" s="15" customFormat="1" ht="81.75" customHeight="1">
      <c r="A35" s="71" t="s">
        <v>93</v>
      </c>
      <c r="B35" s="72" t="s">
        <v>26</v>
      </c>
      <c r="C35" s="24" t="s">
        <v>94</v>
      </c>
      <c r="D35" s="14"/>
      <c r="E35" s="29"/>
      <c r="F35" s="29"/>
      <c r="G35" s="29"/>
      <c r="H35" s="29"/>
      <c r="I35" s="63"/>
      <c r="J35" s="67"/>
      <c r="K35" s="67"/>
      <c r="L35" s="67"/>
      <c r="M35" s="67"/>
      <c r="N35" s="14"/>
      <c r="O35" s="29"/>
      <c r="P35" s="29"/>
      <c r="Q35" s="29"/>
      <c r="R35" s="29"/>
      <c r="S35" s="63">
        <f t="shared" si="34"/>
        <v>758612.3</v>
      </c>
      <c r="T35" s="67">
        <v>758612.3</v>
      </c>
      <c r="U35" s="67"/>
      <c r="V35" s="67"/>
      <c r="W35" s="67"/>
      <c r="X35" s="14">
        <f>SUM(Y35:AB35)</f>
        <v>758612.3</v>
      </c>
      <c r="Y35" s="29">
        <f>O35+T35</f>
        <v>758612.3</v>
      </c>
      <c r="Z35" s="29">
        <f>P35+U35</f>
        <v>0</v>
      </c>
      <c r="AA35" s="29">
        <f>Q35+V35</f>
        <v>0</v>
      </c>
      <c r="AB35" s="29">
        <f>R35+W35</f>
        <v>0</v>
      </c>
    </row>
    <row r="36" spans="1:28" s="12" customFormat="1" ht="36.75" customHeight="1">
      <c r="A36" s="87" t="s">
        <v>46</v>
      </c>
      <c r="B36" s="89" t="s">
        <v>26</v>
      </c>
      <c r="C36" s="26" t="s">
        <v>76</v>
      </c>
      <c r="D36" s="14">
        <f t="shared" si="26"/>
        <v>285370.4</v>
      </c>
      <c r="E36" s="29">
        <v>285370.4</v>
      </c>
      <c r="F36" s="29">
        <v>0</v>
      </c>
      <c r="G36" s="29">
        <v>0</v>
      </c>
      <c r="H36" s="29">
        <v>0</v>
      </c>
      <c r="I36" s="63">
        <f t="shared" si="27"/>
        <v>0</v>
      </c>
      <c r="J36" s="67"/>
      <c r="K36" s="67"/>
      <c r="L36" s="67"/>
      <c r="M36" s="67"/>
      <c r="N36" s="14">
        <f t="shared" si="28"/>
        <v>285370.4</v>
      </c>
      <c r="O36" s="29">
        <f t="shared" si="29"/>
        <v>285370.4</v>
      </c>
      <c r="P36" s="29">
        <f t="shared" si="30"/>
        <v>0</v>
      </c>
      <c r="Q36" s="29">
        <f t="shared" si="31"/>
        <v>0</v>
      </c>
      <c r="R36" s="29">
        <f t="shared" si="32"/>
        <v>0</v>
      </c>
      <c r="S36" s="63">
        <f t="shared" si="34"/>
        <v>0</v>
      </c>
      <c r="T36" s="67"/>
      <c r="U36" s="67"/>
      <c r="V36" s="67"/>
      <c r="W36" s="67"/>
      <c r="X36" s="14">
        <f t="shared" si="35"/>
        <v>285370.4</v>
      </c>
      <c r="Y36" s="29">
        <f t="shared" si="36"/>
        <v>285370.4</v>
      </c>
      <c r="Z36" s="29">
        <f t="shared" si="37"/>
        <v>0</v>
      </c>
      <c r="AA36" s="29">
        <f t="shared" si="38"/>
        <v>0</v>
      </c>
      <c r="AB36" s="29">
        <f t="shared" si="39"/>
        <v>0</v>
      </c>
    </row>
    <row r="37" spans="1:28" s="12" customFormat="1" ht="45.75" customHeight="1">
      <c r="A37" s="88"/>
      <c r="B37" s="95"/>
      <c r="C37" s="26" t="s">
        <v>69</v>
      </c>
      <c r="D37" s="14">
        <f t="shared" si="26"/>
        <v>781612.3</v>
      </c>
      <c r="E37" s="29">
        <v>781612.3</v>
      </c>
      <c r="F37" s="29">
        <v>0</v>
      </c>
      <c r="G37" s="29">
        <v>0</v>
      </c>
      <c r="H37" s="29">
        <v>0</v>
      </c>
      <c r="I37" s="63">
        <f t="shared" si="27"/>
        <v>0</v>
      </c>
      <c r="J37" s="67"/>
      <c r="K37" s="67"/>
      <c r="L37" s="67"/>
      <c r="M37" s="67"/>
      <c r="N37" s="14">
        <f t="shared" si="28"/>
        <v>781612.3</v>
      </c>
      <c r="O37" s="29">
        <f t="shared" si="29"/>
        <v>781612.3</v>
      </c>
      <c r="P37" s="29">
        <f t="shared" si="30"/>
        <v>0</v>
      </c>
      <c r="Q37" s="29">
        <f t="shared" si="31"/>
        <v>0</v>
      </c>
      <c r="R37" s="29">
        <f t="shared" si="32"/>
        <v>0</v>
      </c>
      <c r="S37" s="63">
        <f t="shared" si="34"/>
        <v>-781612.3</v>
      </c>
      <c r="T37" s="67">
        <v>-781612.3</v>
      </c>
      <c r="U37" s="67"/>
      <c r="V37" s="67"/>
      <c r="W37" s="67"/>
      <c r="X37" s="14">
        <f t="shared" si="35"/>
        <v>0</v>
      </c>
      <c r="Y37" s="29">
        <f t="shared" si="36"/>
        <v>0</v>
      </c>
      <c r="Z37" s="29">
        <f t="shared" si="37"/>
        <v>0</v>
      </c>
      <c r="AA37" s="29">
        <f t="shared" si="38"/>
        <v>0</v>
      </c>
      <c r="AB37" s="29">
        <f t="shared" si="39"/>
        <v>0</v>
      </c>
    </row>
    <row r="38" spans="1:28" s="16" customFormat="1" ht="96.75" customHeight="1">
      <c r="A38" s="43" t="s">
        <v>48</v>
      </c>
      <c r="B38" s="26" t="s">
        <v>21</v>
      </c>
      <c r="C38" s="26" t="s">
        <v>78</v>
      </c>
      <c r="D38" s="14">
        <f t="shared" si="26"/>
        <v>48987.3</v>
      </c>
      <c r="E38" s="29">
        <v>48987.3</v>
      </c>
      <c r="F38" s="29">
        <v>0</v>
      </c>
      <c r="G38" s="29">
        <v>0</v>
      </c>
      <c r="H38" s="29">
        <v>0</v>
      </c>
      <c r="I38" s="63">
        <f t="shared" si="27"/>
        <v>0</v>
      </c>
      <c r="J38" s="67"/>
      <c r="K38" s="67"/>
      <c r="L38" s="67"/>
      <c r="M38" s="67"/>
      <c r="N38" s="14">
        <f t="shared" si="28"/>
        <v>48987.3</v>
      </c>
      <c r="O38" s="29">
        <f t="shared" si="29"/>
        <v>48987.3</v>
      </c>
      <c r="P38" s="29">
        <f t="shared" si="30"/>
        <v>0</v>
      </c>
      <c r="Q38" s="29">
        <f t="shared" si="31"/>
        <v>0</v>
      </c>
      <c r="R38" s="29">
        <f t="shared" si="32"/>
        <v>0</v>
      </c>
      <c r="S38" s="63">
        <f t="shared" si="34"/>
        <v>0</v>
      </c>
      <c r="T38" s="67"/>
      <c r="U38" s="67"/>
      <c r="V38" s="67"/>
      <c r="W38" s="67"/>
      <c r="X38" s="14">
        <f t="shared" si="35"/>
        <v>48987.3</v>
      </c>
      <c r="Y38" s="29">
        <f t="shared" si="36"/>
        <v>48987.3</v>
      </c>
      <c r="Z38" s="29">
        <f t="shared" si="37"/>
        <v>0</v>
      </c>
      <c r="AA38" s="29">
        <f t="shared" si="38"/>
        <v>0</v>
      </c>
      <c r="AB38" s="29">
        <f t="shared" si="39"/>
        <v>0</v>
      </c>
    </row>
    <row r="39" spans="1:28" s="17" customFormat="1" ht="20.25" customHeight="1">
      <c r="A39" s="23" t="s">
        <v>11</v>
      </c>
      <c r="B39" s="23"/>
      <c r="C39" s="23"/>
      <c r="D39" s="22">
        <f aca="true" t="shared" si="40" ref="D39:R39">SUM(D40:D41)</f>
        <v>6000</v>
      </c>
      <c r="E39" s="22">
        <f t="shared" si="40"/>
        <v>0</v>
      </c>
      <c r="F39" s="22">
        <f t="shared" si="40"/>
        <v>0</v>
      </c>
      <c r="G39" s="22">
        <f t="shared" si="40"/>
        <v>0</v>
      </c>
      <c r="H39" s="22">
        <f t="shared" si="40"/>
        <v>6000</v>
      </c>
      <c r="I39" s="61">
        <f t="shared" si="40"/>
        <v>0</v>
      </c>
      <c r="J39" s="61">
        <f t="shared" si="40"/>
        <v>0</v>
      </c>
      <c r="K39" s="61">
        <f t="shared" si="40"/>
        <v>0</v>
      </c>
      <c r="L39" s="61">
        <f t="shared" si="40"/>
        <v>0</v>
      </c>
      <c r="M39" s="61">
        <f t="shared" si="40"/>
        <v>0</v>
      </c>
      <c r="N39" s="22">
        <f t="shared" si="40"/>
        <v>6000</v>
      </c>
      <c r="O39" s="22">
        <f t="shared" si="40"/>
        <v>0</v>
      </c>
      <c r="P39" s="22">
        <f t="shared" si="40"/>
        <v>0</v>
      </c>
      <c r="Q39" s="22">
        <f t="shared" si="40"/>
        <v>0</v>
      </c>
      <c r="R39" s="22">
        <f t="shared" si="40"/>
        <v>6000</v>
      </c>
      <c r="S39" s="61">
        <f aca="true" t="shared" si="41" ref="S39:AB39">SUM(S40:S41)</f>
        <v>0</v>
      </c>
      <c r="T39" s="61">
        <f t="shared" si="41"/>
        <v>0</v>
      </c>
      <c r="U39" s="61">
        <f t="shared" si="41"/>
        <v>0</v>
      </c>
      <c r="V39" s="61">
        <f t="shared" si="41"/>
        <v>0</v>
      </c>
      <c r="W39" s="61">
        <f t="shared" si="41"/>
        <v>0</v>
      </c>
      <c r="X39" s="22">
        <f t="shared" si="41"/>
        <v>6000</v>
      </c>
      <c r="Y39" s="22">
        <f t="shared" si="41"/>
        <v>0</v>
      </c>
      <c r="Z39" s="22">
        <f t="shared" si="41"/>
        <v>0</v>
      </c>
      <c r="AA39" s="22">
        <f t="shared" si="41"/>
        <v>0</v>
      </c>
      <c r="AB39" s="22">
        <f t="shared" si="41"/>
        <v>6000</v>
      </c>
    </row>
    <row r="40" spans="1:28" ht="64.5" customHeight="1">
      <c r="A40" s="30" t="s">
        <v>16</v>
      </c>
      <c r="B40" s="24" t="s">
        <v>36</v>
      </c>
      <c r="C40" s="24" t="s">
        <v>79</v>
      </c>
      <c r="D40" s="14">
        <f>SUM(E40:H40)</f>
        <v>5000</v>
      </c>
      <c r="E40" s="29">
        <v>0</v>
      </c>
      <c r="F40" s="29">
        <v>0</v>
      </c>
      <c r="G40" s="29">
        <v>0</v>
      </c>
      <c r="H40" s="29">
        <v>5000</v>
      </c>
      <c r="I40" s="63">
        <f>SUM(J40:M40)</f>
        <v>0</v>
      </c>
      <c r="J40" s="67"/>
      <c r="K40" s="67"/>
      <c r="L40" s="67"/>
      <c r="M40" s="67"/>
      <c r="N40" s="14">
        <f>SUM(O40:R40)</f>
        <v>5000</v>
      </c>
      <c r="O40" s="29">
        <f aca="true" t="shared" si="42" ref="O40:R41">E40+J40</f>
        <v>0</v>
      </c>
      <c r="P40" s="29">
        <f t="shared" si="42"/>
        <v>0</v>
      </c>
      <c r="Q40" s="29">
        <f t="shared" si="42"/>
        <v>0</v>
      </c>
      <c r="R40" s="29">
        <f t="shared" si="42"/>
        <v>5000</v>
      </c>
      <c r="S40" s="63">
        <f>SUM(T40:W40)</f>
        <v>0</v>
      </c>
      <c r="T40" s="67"/>
      <c r="U40" s="67"/>
      <c r="V40" s="67"/>
      <c r="W40" s="67"/>
      <c r="X40" s="14">
        <f>SUM(Y40:AB40)</f>
        <v>5000</v>
      </c>
      <c r="Y40" s="29">
        <f aca="true" t="shared" si="43" ref="Y40:AB41">O40+T40</f>
        <v>0</v>
      </c>
      <c r="Z40" s="29">
        <f t="shared" si="43"/>
        <v>0</v>
      </c>
      <c r="AA40" s="29">
        <f t="shared" si="43"/>
        <v>0</v>
      </c>
      <c r="AB40" s="29">
        <f t="shared" si="43"/>
        <v>5000</v>
      </c>
    </row>
    <row r="41" spans="1:28" s="17" customFormat="1" ht="42" customHeight="1">
      <c r="A41" s="52" t="s">
        <v>82</v>
      </c>
      <c r="B41" s="26" t="s">
        <v>27</v>
      </c>
      <c r="C41" s="26" t="s">
        <v>83</v>
      </c>
      <c r="D41" s="51">
        <f>SUM(E41:H41)</f>
        <v>1000</v>
      </c>
      <c r="E41" s="53"/>
      <c r="F41" s="53"/>
      <c r="G41" s="53"/>
      <c r="H41" s="54">
        <v>1000</v>
      </c>
      <c r="I41" s="61">
        <f>SUM(J41:M41)</f>
        <v>0</v>
      </c>
      <c r="J41" s="66"/>
      <c r="K41" s="66"/>
      <c r="L41" s="66"/>
      <c r="M41" s="68"/>
      <c r="N41" s="14">
        <f>SUM(O41:R41)</f>
        <v>1000</v>
      </c>
      <c r="O41" s="29">
        <f t="shared" si="42"/>
        <v>0</v>
      </c>
      <c r="P41" s="29">
        <f t="shared" si="42"/>
        <v>0</v>
      </c>
      <c r="Q41" s="29">
        <f t="shared" si="42"/>
        <v>0</v>
      </c>
      <c r="R41" s="29">
        <f t="shared" si="42"/>
        <v>1000</v>
      </c>
      <c r="S41" s="61">
        <f>SUM(T41:W41)</f>
        <v>0</v>
      </c>
      <c r="T41" s="66"/>
      <c r="U41" s="66"/>
      <c r="V41" s="66"/>
      <c r="W41" s="68"/>
      <c r="X41" s="14">
        <f>SUM(Y41:AB41)</f>
        <v>1000</v>
      </c>
      <c r="Y41" s="29">
        <f t="shared" si="43"/>
        <v>0</v>
      </c>
      <c r="Z41" s="29">
        <f t="shared" si="43"/>
        <v>0</v>
      </c>
      <c r="AA41" s="29">
        <f t="shared" si="43"/>
        <v>0</v>
      </c>
      <c r="AB41" s="29">
        <f t="shared" si="43"/>
        <v>1000</v>
      </c>
    </row>
  </sheetData>
  <mergeCells count="13">
    <mergeCell ref="A1:C1"/>
    <mergeCell ref="A4:A5"/>
    <mergeCell ref="B4:B5"/>
    <mergeCell ref="C4:C5"/>
    <mergeCell ref="S4:W4"/>
    <mergeCell ref="X4:AB4"/>
    <mergeCell ref="A36:A37"/>
    <mergeCell ref="B36:B37"/>
    <mergeCell ref="I4:M4"/>
    <mergeCell ref="N4:R4"/>
    <mergeCell ref="D4:H4"/>
    <mergeCell ref="A31:A33"/>
    <mergeCell ref="B31:B33"/>
  </mergeCells>
  <printOptions horizontalCentered="1"/>
  <pageMargins left="0.11811023622047245" right="0.15748031496062992" top="0.3937007874015748" bottom="0.11811023622047245" header="0.2755905511811024" footer="0.2362204724409449"/>
  <pageSetup fitToHeight="3" horizontalDpi="600" verticalDpi="600" orientation="landscape" paperSize="9" scale="40" r:id="rId1"/>
  <rowBreaks count="2" manualBreakCount="2">
    <brk id="19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Хабарова</cp:lastModifiedBy>
  <cp:lastPrinted>2014-02-10T14:30:45Z</cp:lastPrinted>
  <dcterms:created xsi:type="dcterms:W3CDTF">2011-09-15T12:58:49Z</dcterms:created>
  <dcterms:modified xsi:type="dcterms:W3CDTF">2014-03-07T05:28:07Z</dcterms:modified>
  <cp:category/>
  <cp:version/>
  <cp:contentType/>
  <cp:contentStatus/>
</cp:coreProperties>
</file>